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525" windowWidth="24615" windowHeight="11190" activeTab="2"/>
  </bookViews>
  <sheets>
    <sheet name="planning T1" sheetId="1" r:id="rId1"/>
    <sheet name="points T1" sheetId="2" r:id="rId2"/>
    <sheet name="planning T2" sheetId="3" r:id="rId3"/>
    <sheet name="points T2" sheetId="4" r:id="rId4"/>
    <sheet name="grille7" sheetId="5" r:id="rId5"/>
    <sheet name="grille7fixe" sheetId="6" r:id="rId6"/>
  </sheets>
  <definedNames/>
  <calcPr fullCalcOnLoad="1"/>
</workbook>
</file>

<file path=xl/sharedStrings.xml><?xml version="1.0" encoding="utf-8"?>
<sst xmlns="http://schemas.openxmlformats.org/spreadsheetml/2006/main" count="371" uniqueCount="44">
  <si>
    <t>CHALLENGE NATIONAL DE TORBALL UNADEV - ANTHV 2016-2017</t>
  </si>
  <si>
    <t>Niveau 2 Masculin</t>
  </si>
  <si>
    <t>Premier tour : Yvetot (Rouen), 04 Février 2017</t>
  </si>
  <si>
    <t>Match</t>
  </si>
  <si>
    <t>Heure</t>
  </si>
  <si>
    <t>Equipe</t>
  </si>
  <si>
    <t>Score</t>
  </si>
  <si>
    <t>Arbitre</t>
  </si>
  <si>
    <t>CST LAVAL</t>
  </si>
  <si>
    <t>AVH PARIS</t>
  </si>
  <si>
    <t>HERAUD Y.</t>
  </si>
  <si>
    <t>ASAAS STRASBOURG</t>
  </si>
  <si>
    <t>CS AVH TOURS</t>
  </si>
  <si>
    <t>KNOEPFLIN C.</t>
  </si>
  <si>
    <t>GRENOBLE H.</t>
  </si>
  <si>
    <t>ASCCB BESANCON</t>
  </si>
  <si>
    <t>ROBIEU C.</t>
  </si>
  <si>
    <t>H. RENNES C.</t>
  </si>
  <si>
    <t>PRIGENT S.</t>
  </si>
  <si>
    <t>+</t>
  </si>
  <si>
    <t>-</t>
  </si>
  <si>
    <t>Pts</t>
  </si>
  <si>
    <t>Dif</t>
  </si>
  <si>
    <t>+ / -</t>
  </si>
  <si>
    <t>Clt</t>
  </si>
  <si>
    <t>Second tour : Grenoble H., 27 Mai 2017</t>
  </si>
  <si>
    <t>T1</t>
  </si>
  <si>
    <t>T2</t>
  </si>
  <si>
    <t>TO</t>
  </si>
  <si>
    <t>_</t>
  </si>
  <si>
    <t>Classement du premier tour</t>
  </si>
  <si>
    <t>Equipes</t>
  </si>
  <si>
    <t>Points</t>
  </si>
  <si>
    <t>Joué</t>
  </si>
  <si>
    <t>Gagné</t>
  </si>
  <si>
    <t>Nul</t>
  </si>
  <si>
    <t>Perdu</t>
  </si>
  <si>
    <t>But +</t>
  </si>
  <si>
    <t>But -</t>
  </si>
  <si>
    <t>Diff</t>
  </si>
  <si>
    <t>Goal Averag</t>
  </si>
  <si>
    <t>TOTAL</t>
  </si>
  <si>
    <t>Classement du second tour</t>
  </si>
  <si>
    <t>CLASSEMENT FINAL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</si>
</sst>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4">
    <font>
      <sz val="10"/>
      <color rgb="FF000000"/>
      <name val="Arial"/>
      <family val="0"/>
    </font>
    <font>
      <sz val="11"/>
      <color indexed="8"/>
      <name val="Calibri"/>
      <family val="2"/>
    </font>
    <font>
      <b/>
      <sz val="12"/>
      <name val="Arial"/>
      <family val="0"/>
    </font>
    <font>
      <sz val="10"/>
      <name val="Arial"/>
      <family val="0"/>
    </font>
    <font>
      <b/>
      <sz val="11"/>
      <name val="Arial"/>
      <family val="0"/>
    </font>
    <font>
      <b/>
      <sz val="14"/>
      <name val="Comic Sans MS"/>
      <family val="0"/>
    </font>
    <font>
      <sz val="12"/>
      <name val="Comic Sans MS"/>
      <family val="0"/>
    </font>
    <font>
      <b/>
      <sz val="10"/>
      <name val="Comic Sans MS"/>
      <family val="0"/>
    </font>
    <font>
      <sz val="12"/>
      <name val="Arcane"/>
      <family val="0"/>
    </font>
    <font>
      <sz val="12"/>
      <name val="Arial"/>
      <family val="0"/>
    </font>
    <font>
      <b/>
      <sz val="20"/>
      <name val="Arcane"/>
      <family val="0"/>
    </font>
    <font>
      <b/>
      <sz val="10"/>
      <name val="Arial"/>
      <family val="0"/>
    </font>
    <font>
      <b/>
      <sz val="14"/>
      <name val="Arcane"/>
      <family val="0"/>
    </font>
    <font>
      <b/>
      <sz val="11"/>
      <name val="Arcane"/>
      <family val="0"/>
    </font>
    <font>
      <b/>
      <sz val="9"/>
      <name val="Arcane"/>
      <family val="0"/>
    </font>
    <font>
      <b/>
      <sz val="12"/>
      <name val="Arcane"/>
      <family val="0"/>
    </font>
    <font>
      <b/>
      <sz val="12"/>
      <name val="Comic Sans MS"/>
      <family val="0"/>
    </font>
    <font>
      <b/>
      <sz val="20"/>
      <name val="Comic Sans MS"/>
      <family val="0"/>
    </font>
    <font>
      <sz val="20"/>
      <name val="Arial"/>
      <family val="0"/>
    </font>
    <font>
      <b/>
      <sz val="10"/>
      <name val="Arcane"/>
      <family val="0"/>
    </font>
    <font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medium">
        <color rgb="FF000000"/>
      </right>
      <top/>
      <bottom style="hair">
        <color rgb="FF000000"/>
      </bottom>
    </border>
    <border>
      <left style="medium">
        <color rgb="FF000000"/>
      </left>
      <right/>
      <top/>
      <bottom style="hair">
        <color rgb="FF000000"/>
      </bottom>
    </border>
    <border>
      <left/>
      <right/>
      <top/>
      <bottom style="hair">
        <color rgb="FF000000"/>
      </bottom>
    </border>
    <border>
      <left/>
      <right style="medium">
        <color rgb="FF000000"/>
      </right>
      <top/>
      <bottom style="hair">
        <color rgb="FF000000"/>
      </bottom>
    </border>
    <border>
      <left style="medium">
        <color rgb="FF000000"/>
      </left>
      <right/>
      <top/>
      <bottom/>
    </border>
    <border>
      <left style="medium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medium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medium">
        <color rgb="FF000000"/>
      </right>
      <top style="hair">
        <color rgb="FF000000"/>
      </top>
      <bottom style="hair">
        <color rgb="FF000000"/>
      </bottom>
    </border>
    <border>
      <left style="medium">
        <color rgb="FF000000"/>
      </left>
      <right style="medium">
        <color rgb="FF000000"/>
      </right>
      <top style="hair">
        <color rgb="FF000000"/>
      </top>
      <bottom style="medium">
        <color rgb="FF000000"/>
      </bottom>
    </border>
    <border>
      <left style="medium">
        <color rgb="FF000000"/>
      </left>
      <right/>
      <top style="hair">
        <color rgb="FF000000"/>
      </top>
      <bottom style="medium">
        <color rgb="FF000000"/>
      </bottom>
    </border>
    <border>
      <left/>
      <right/>
      <top style="hair">
        <color rgb="FF000000"/>
      </top>
      <bottom style="medium">
        <color rgb="FF000000"/>
      </bottom>
    </border>
    <border>
      <left/>
      <right style="medium">
        <color rgb="FF000000"/>
      </right>
      <top style="hair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hair">
        <color rgb="FF000000"/>
      </top>
      <bottom/>
    </border>
    <border>
      <left style="medium">
        <color rgb="FF000000"/>
      </left>
      <right/>
      <top style="medium">
        <color rgb="FF000000"/>
      </top>
      <bottom style="hair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hair">
        <color rgb="FF000000"/>
      </bottom>
    </border>
    <border>
      <left/>
      <right/>
      <top style="medium">
        <color rgb="FF000000"/>
      </top>
      <bottom style="hair">
        <color rgb="FF000000"/>
      </bottom>
    </border>
    <border>
      <left style="medium">
        <color rgb="FF000000"/>
      </left>
      <right/>
      <top style="hair">
        <color rgb="FF000000"/>
      </top>
      <bottom/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hair">
        <color rgb="FF000000"/>
      </bottom>
    </border>
    <border>
      <left style="thin">
        <color rgb="FF000000"/>
      </left>
      <right/>
      <top style="medium">
        <color rgb="FF000000"/>
      </top>
      <bottom style="medium">
        <color rgb="FF000000"/>
      </bottom>
    </border>
    <border>
      <left/>
      <right style="thin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0" borderId="2" applyNumberFormat="0" applyFill="0" applyAlignment="0" applyProtection="0"/>
    <xf numFmtId="0" fontId="0" fillId="27" borderId="3" applyNumberFormat="0" applyFont="0" applyAlignment="0" applyProtection="0"/>
    <xf numFmtId="0" fontId="42" fillId="28" borderId="1" applyNumberFormat="0" applyAlignment="0" applyProtection="0"/>
    <xf numFmtId="0" fontId="4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0" borderId="0" applyNumberFormat="0" applyBorder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26" borderId="4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2" borderId="9" applyNumberFormat="0" applyAlignment="0" applyProtection="0"/>
  </cellStyleXfs>
  <cellXfs count="171">
    <xf numFmtId="0" fontId="0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13" xfId="0" applyFont="1" applyBorder="1" applyAlignment="1">
      <alignment horizontal="center" vertical="center" wrapText="1"/>
    </xf>
    <xf numFmtId="20" fontId="2" fillId="0" borderId="13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vertical="center" wrapText="1"/>
    </xf>
    <xf numFmtId="0" fontId="2" fillId="34" borderId="13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wrapText="1"/>
    </xf>
    <xf numFmtId="0" fontId="2" fillId="0" borderId="14" xfId="0" applyFont="1" applyBorder="1" applyAlignment="1">
      <alignment wrapText="1"/>
    </xf>
    <xf numFmtId="0" fontId="2" fillId="0" borderId="0" xfId="0" applyFont="1" applyAlignment="1">
      <alignment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13" xfId="0" applyFont="1" applyBorder="1" applyAlignment="1">
      <alignment horizontal="center"/>
    </xf>
    <xf numFmtId="0" fontId="4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/>
    </xf>
    <xf numFmtId="49" fontId="4" fillId="0" borderId="13" xfId="0" applyNumberFormat="1" applyFont="1" applyBorder="1" applyAlignment="1">
      <alignment horizontal="center"/>
    </xf>
    <xf numFmtId="0" fontId="2" fillId="33" borderId="13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vertical="center" wrapText="1"/>
    </xf>
    <xf numFmtId="0" fontId="2" fillId="0" borderId="13" xfId="0" applyFont="1" applyBorder="1" applyAlignment="1">
      <alignment horizontal="center"/>
    </xf>
    <xf numFmtId="0" fontId="2" fillId="0" borderId="0" xfId="0" applyFont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0" fontId="2" fillId="0" borderId="13" xfId="0" applyFont="1" applyBorder="1" applyAlignment="1">
      <alignment/>
    </xf>
    <xf numFmtId="0" fontId="8" fillId="0" borderId="15" xfId="0" applyFont="1" applyBorder="1" applyAlignment="1">
      <alignment vertical="center"/>
    </xf>
    <xf numFmtId="1" fontId="8" fillId="0" borderId="15" xfId="0" applyNumberFormat="1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vertical="center"/>
    </xf>
    <xf numFmtId="0" fontId="8" fillId="0" borderId="17" xfId="0" applyFont="1" applyBorder="1" applyAlignment="1">
      <alignment/>
    </xf>
    <xf numFmtId="0" fontId="8" fillId="0" borderId="18" xfId="0" applyFont="1" applyBorder="1" applyAlignment="1">
      <alignment/>
    </xf>
    <xf numFmtId="0" fontId="8" fillId="0" borderId="19" xfId="0" applyFont="1" applyBorder="1" applyAlignment="1">
      <alignment/>
    </xf>
    <xf numFmtId="0" fontId="9" fillId="0" borderId="0" xfId="0" applyFont="1" applyAlignment="1">
      <alignment/>
    </xf>
    <xf numFmtId="0" fontId="8" fillId="0" borderId="20" xfId="0" applyFont="1" applyBorder="1" applyAlignment="1">
      <alignment vertical="center"/>
    </xf>
    <xf numFmtId="1" fontId="8" fillId="0" borderId="20" xfId="0" applyNumberFormat="1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21" xfId="0" applyFont="1" applyBorder="1" applyAlignment="1">
      <alignment vertical="center"/>
    </xf>
    <xf numFmtId="0" fontId="8" fillId="0" borderId="22" xfId="0" applyFont="1" applyBorder="1" applyAlignment="1">
      <alignment/>
    </xf>
    <xf numFmtId="0" fontId="8" fillId="0" borderId="23" xfId="0" applyFont="1" applyBorder="1" applyAlignment="1">
      <alignment/>
    </xf>
    <xf numFmtId="1" fontId="8" fillId="0" borderId="20" xfId="0" applyNumberFormat="1" applyFont="1" applyBorder="1" applyAlignment="1">
      <alignment vertical="center"/>
    </xf>
    <xf numFmtId="1" fontId="8" fillId="0" borderId="21" xfId="0" applyNumberFormat="1" applyFont="1" applyBorder="1" applyAlignment="1">
      <alignment vertical="center"/>
    </xf>
    <xf numFmtId="0" fontId="8" fillId="0" borderId="24" xfId="0" applyFont="1" applyBorder="1" applyAlignment="1">
      <alignment vertical="center"/>
    </xf>
    <xf numFmtId="1" fontId="8" fillId="0" borderId="24" xfId="0" applyNumberFormat="1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8" fillId="0" borderId="25" xfId="0" applyFont="1" applyBorder="1" applyAlignment="1">
      <alignment vertical="center"/>
    </xf>
    <xf numFmtId="0" fontId="8" fillId="0" borderId="26" xfId="0" applyFont="1" applyBorder="1" applyAlignment="1">
      <alignment/>
    </xf>
    <xf numFmtId="0" fontId="8" fillId="0" borderId="27" xfId="0" applyFont="1" applyBorder="1" applyAlignment="1">
      <alignment/>
    </xf>
    <xf numFmtId="0" fontId="11" fillId="0" borderId="0" xfId="0" applyFont="1" applyAlignment="1">
      <alignment vertical="center"/>
    </xf>
    <xf numFmtId="0" fontId="12" fillId="0" borderId="13" xfId="0" applyFont="1" applyBorder="1" applyAlignment="1">
      <alignment horizontal="center" vertical="center"/>
    </xf>
    <xf numFmtId="0" fontId="13" fillId="35" borderId="13" xfId="0" applyFont="1" applyFill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 wrapText="1"/>
    </xf>
    <xf numFmtId="0" fontId="2" fillId="35" borderId="20" xfId="0" applyFont="1" applyFill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35" borderId="20" xfId="0" applyFont="1" applyFill="1" applyBorder="1" applyAlignment="1">
      <alignment horizontal="center" vertical="center"/>
    </xf>
    <xf numFmtId="1" fontId="9" fillId="0" borderId="20" xfId="0" applyNumberFormat="1" applyFont="1" applyBorder="1" applyAlignment="1">
      <alignment horizontal="center" vertical="center"/>
    </xf>
    <xf numFmtId="2" fontId="9" fillId="0" borderId="20" xfId="0" applyNumberFormat="1" applyFont="1" applyBorder="1" applyAlignment="1">
      <alignment horizontal="center" vertical="center"/>
    </xf>
    <xf numFmtId="0" fontId="2" fillId="35" borderId="28" xfId="0" applyFont="1" applyFill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35" borderId="28" xfId="0" applyFont="1" applyFill="1" applyBorder="1" applyAlignment="1">
      <alignment horizontal="center" vertical="center"/>
    </xf>
    <xf numFmtId="1" fontId="9" fillId="0" borderId="28" xfId="0" applyNumberFormat="1" applyFont="1" applyBorder="1" applyAlignment="1">
      <alignment horizontal="center" vertical="center"/>
    </xf>
    <xf numFmtId="2" fontId="9" fillId="0" borderId="28" xfId="0" applyNumberFormat="1" applyFont="1" applyBorder="1" applyAlignment="1">
      <alignment horizontal="center" vertical="center"/>
    </xf>
    <xf numFmtId="0" fontId="15" fillId="0" borderId="13" xfId="0" applyFont="1" applyBorder="1" applyAlignment="1">
      <alignment horizontal="right"/>
    </xf>
    <xf numFmtId="0" fontId="2" fillId="35" borderId="13" xfId="0" applyFont="1" applyFill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1" fontId="9" fillId="0" borderId="13" xfId="0" applyNumberFormat="1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8" fillId="0" borderId="29" xfId="0" applyFont="1" applyBorder="1" applyAlignment="1">
      <alignment vertical="center"/>
    </xf>
    <xf numFmtId="1" fontId="8" fillId="0" borderId="30" xfId="0" applyNumberFormat="1" applyFont="1" applyBorder="1" applyAlignment="1">
      <alignment horizontal="center" vertical="center"/>
    </xf>
    <xf numFmtId="0" fontId="8" fillId="0" borderId="30" xfId="0" applyFont="1" applyBorder="1" applyAlignment="1">
      <alignment horizontal="center"/>
    </xf>
    <xf numFmtId="0" fontId="8" fillId="0" borderId="30" xfId="0" applyFont="1" applyBorder="1" applyAlignment="1">
      <alignment horizontal="center" vertical="center"/>
    </xf>
    <xf numFmtId="0" fontId="8" fillId="0" borderId="31" xfId="0" applyFont="1" applyBorder="1" applyAlignment="1">
      <alignment vertical="center"/>
    </xf>
    <xf numFmtId="0" fontId="8" fillId="0" borderId="19" xfId="0" applyFont="1" applyBorder="1" applyAlignment="1">
      <alignment vertical="center"/>
    </xf>
    <xf numFmtId="1" fontId="8" fillId="0" borderId="20" xfId="0" applyNumberFormat="1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22" xfId="0" applyFont="1" applyBorder="1" applyAlignment="1">
      <alignment vertical="center"/>
    </xf>
    <xf numFmtId="1" fontId="8" fillId="0" borderId="24" xfId="0" applyNumberFormat="1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26" xfId="0" applyFont="1" applyBorder="1" applyAlignment="1">
      <alignment vertical="center"/>
    </xf>
    <xf numFmtId="0" fontId="2" fillId="35" borderId="15" xfId="0" applyFont="1" applyFill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35" borderId="15" xfId="0" applyFont="1" applyFill="1" applyBorder="1" applyAlignment="1">
      <alignment horizontal="center" vertical="center"/>
    </xf>
    <xf numFmtId="1" fontId="9" fillId="0" borderId="15" xfId="0" applyNumberFormat="1" applyFont="1" applyBorder="1" applyAlignment="1">
      <alignment horizontal="center" vertical="center"/>
    </xf>
    <xf numFmtId="2" fontId="9" fillId="0" borderId="15" xfId="0" applyNumberFormat="1" applyFont="1" applyBorder="1" applyAlignment="1">
      <alignment horizontal="center" vertical="center"/>
    </xf>
    <xf numFmtId="0" fontId="8" fillId="0" borderId="32" xfId="0" applyFont="1" applyBorder="1" applyAlignment="1">
      <alignment vertical="center"/>
    </xf>
    <xf numFmtId="0" fontId="15" fillId="0" borderId="13" xfId="0" applyFont="1" applyBorder="1" applyAlignment="1">
      <alignment horizontal="right" vertical="center"/>
    </xf>
    <xf numFmtId="0" fontId="18" fillId="0" borderId="0" xfId="0" applyFont="1" applyAlignment="1">
      <alignment/>
    </xf>
    <xf numFmtId="0" fontId="9" fillId="0" borderId="15" xfId="0" applyFont="1" applyBorder="1" applyAlignment="1">
      <alignment horizontal="center" vertical="center" shrinkToFit="1"/>
    </xf>
    <xf numFmtId="0" fontId="9" fillId="0" borderId="20" xfId="0" applyFont="1" applyBorder="1" applyAlignment="1">
      <alignment horizontal="center" vertical="center" shrinkToFit="1"/>
    </xf>
    <xf numFmtId="0" fontId="8" fillId="0" borderId="28" xfId="0" applyFont="1" applyBorder="1" applyAlignment="1">
      <alignment vertical="center"/>
    </xf>
    <xf numFmtId="0" fontId="9" fillId="35" borderId="13" xfId="0" applyFont="1" applyFill="1" applyBorder="1" applyAlignment="1">
      <alignment horizontal="center" vertical="center"/>
    </xf>
    <xf numFmtId="1" fontId="8" fillId="0" borderId="15" xfId="0" applyNumberFormat="1" applyFont="1" applyBorder="1" applyAlignment="1">
      <alignment/>
    </xf>
    <xf numFmtId="0" fontId="8" fillId="0" borderId="15" xfId="0" applyFont="1" applyBorder="1" applyAlignment="1">
      <alignment/>
    </xf>
    <xf numFmtId="1" fontId="8" fillId="0" borderId="20" xfId="0" applyNumberFormat="1" applyFont="1" applyBorder="1" applyAlignment="1">
      <alignment/>
    </xf>
    <xf numFmtId="0" fontId="8" fillId="0" borderId="20" xfId="0" applyFont="1" applyBorder="1" applyAlignment="1">
      <alignment/>
    </xf>
    <xf numFmtId="1" fontId="8" fillId="0" borderId="24" xfId="0" applyNumberFormat="1" applyFont="1" applyBorder="1" applyAlignment="1">
      <alignment/>
    </xf>
    <xf numFmtId="0" fontId="8" fillId="0" borderId="24" xfId="0" applyFont="1" applyBorder="1" applyAlignment="1">
      <alignment/>
    </xf>
    <xf numFmtId="0" fontId="19" fillId="0" borderId="13" xfId="0" applyFont="1" applyBorder="1" applyAlignment="1">
      <alignment horizontal="center" vertical="center" wrapText="1"/>
    </xf>
    <xf numFmtId="0" fontId="8" fillId="0" borderId="30" xfId="0" applyFont="1" applyBorder="1" applyAlignment="1">
      <alignment vertical="center"/>
    </xf>
    <xf numFmtId="0" fontId="9" fillId="35" borderId="30" xfId="0" applyFont="1" applyFill="1" applyBorder="1" applyAlignment="1">
      <alignment/>
    </xf>
    <xf numFmtId="0" fontId="9" fillId="0" borderId="30" xfId="0" applyFont="1" applyBorder="1" applyAlignment="1">
      <alignment/>
    </xf>
    <xf numFmtId="1" fontId="9" fillId="0" borderId="30" xfId="0" applyNumberFormat="1" applyFont="1" applyBorder="1" applyAlignment="1">
      <alignment/>
    </xf>
    <xf numFmtId="2" fontId="9" fillId="0" borderId="30" xfId="0" applyNumberFormat="1" applyFont="1" applyBorder="1" applyAlignment="1">
      <alignment/>
    </xf>
    <xf numFmtId="0" fontId="9" fillId="0" borderId="20" xfId="0" applyFont="1" applyBorder="1" applyAlignment="1">
      <alignment/>
    </xf>
    <xf numFmtId="1" fontId="9" fillId="0" borderId="20" xfId="0" applyNumberFormat="1" applyFont="1" applyBorder="1" applyAlignment="1">
      <alignment/>
    </xf>
    <xf numFmtId="2" fontId="9" fillId="0" borderId="20" xfId="0" applyNumberFormat="1" applyFont="1" applyBorder="1" applyAlignment="1">
      <alignment/>
    </xf>
    <xf numFmtId="0" fontId="9" fillId="0" borderId="24" xfId="0" applyFont="1" applyBorder="1" applyAlignment="1">
      <alignment/>
    </xf>
    <xf numFmtId="1" fontId="9" fillId="0" borderId="24" xfId="0" applyNumberFormat="1" applyFont="1" applyBorder="1" applyAlignment="1">
      <alignment/>
    </xf>
    <xf numFmtId="2" fontId="9" fillId="0" borderId="24" xfId="0" applyNumberFormat="1" applyFont="1" applyBorder="1" applyAlignment="1">
      <alignment/>
    </xf>
    <xf numFmtId="0" fontId="15" fillId="0" borderId="33" xfId="0" applyFont="1" applyBorder="1" applyAlignment="1">
      <alignment horizontal="right"/>
    </xf>
    <xf numFmtId="0" fontId="9" fillId="35" borderId="33" xfId="0" applyFont="1" applyFill="1" applyBorder="1" applyAlignment="1">
      <alignment/>
    </xf>
    <xf numFmtId="0" fontId="9" fillId="0" borderId="33" xfId="0" applyFont="1" applyBorder="1" applyAlignment="1">
      <alignment/>
    </xf>
    <xf numFmtId="1" fontId="9" fillId="0" borderId="33" xfId="0" applyNumberFormat="1" applyFont="1" applyBorder="1" applyAlignment="1">
      <alignment/>
    </xf>
    <xf numFmtId="1" fontId="8" fillId="0" borderId="30" xfId="0" applyNumberFormat="1" applyFont="1" applyBorder="1" applyAlignment="1">
      <alignment vertical="center"/>
    </xf>
    <xf numFmtId="0" fontId="8" fillId="0" borderId="34" xfId="0" applyFont="1" applyBorder="1" applyAlignment="1">
      <alignment vertical="center"/>
    </xf>
    <xf numFmtId="0" fontId="8" fillId="0" borderId="23" xfId="0" applyFont="1" applyBorder="1" applyAlignment="1">
      <alignment vertical="center"/>
    </xf>
    <xf numFmtId="1" fontId="8" fillId="0" borderId="24" xfId="0" applyNumberFormat="1" applyFont="1" applyBorder="1" applyAlignment="1">
      <alignment vertical="center"/>
    </xf>
    <xf numFmtId="0" fontId="8" fillId="0" borderId="27" xfId="0" applyFont="1" applyBorder="1" applyAlignment="1">
      <alignment vertical="center"/>
    </xf>
    <xf numFmtId="0" fontId="12" fillId="0" borderId="30" xfId="0" applyFont="1" applyBorder="1" applyAlignment="1">
      <alignment horizontal="center" vertical="center"/>
    </xf>
    <xf numFmtId="0" fontId="13" fillId="35" borderId="30" xfId="0" applyFont="1" applyFill="1" applyBorder="1" applyAlignment="1">
      <alignment horizontal="center" vertical="center"/>
    </xf>
    <xf numFmtId="0" fontId="13" fillId="0" borderId="30" xfId="0" applyFont="1" applyBorder="1" applyAlignment="1">
      <alignment horizontal="center" vertical="center"/>
    </xf>
    <xf numFmtId="0" fontId="19" fillId="0" borderId="30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right" vertical="center"/>
    </xf>
    <xf numFmtId="0" fontId="9" fillId="35" borderId="13" xfId="0" applyFont="1" applyFill="1" applyBorder="1" applyAlignment="1">
      <alignment/>
    </xf>
    <xf numFmtId="0" fontId="9" fillId="0" borderId="13" xfId="0" applyFont="1" applyBorder="1" applyAlignment="1">
      <alignment/>
    </xf>
    <xf numFmtId="1" fontId="9" fillId="0" borderId="13" xfId="0" applyNumberFormat="1" applyFont="1" applyBorder="1" applyAlignment="1">
      <alignment/>
    </xf>
    <xf numFmtId="0" fontId="9" fillId="35" borderId="20" xfId="0" applyFont="1" applyFill="1" applyBorder="1" applyAlignment="1">
      <alignment/>
    </xf>
    <xf numFmtId="0" fontId="9" fillId="0" borderId="20" xfId="0" applyFont="1" applyBorder="1" applyAlignment="1">
      <alignment shrinkToFit="1"/>
    </xf>
    <xf numFmtId="0" fontId="15" fillId="0" borderId="24" xfId="0" applyFont="1" applyBorder="1" applyAlignment="1">
      <alignment horizontal="right"/>
    </xf>
    <xf numFmtId="0" fontId="8" fillId="0" borderId="28" xfId="0" applyFont="1" applyBorder="1" applyAlignment="1">
      <alignment/>
    </xf>
    <xf numFmtId="0" fontId="15" fillId="35" borderId="30" xfId="0" applyFont="1" applyFill="1" applyBorder="1" applyAlignment="1">
      <alignment horizontal="center" vertical="center"/>
    </xf>
    <xf numFmtId="0" fontId="8" fillId="36" borderId="30" xfId="0" applyFont="1" applyFill="1" applyBorder="1" applyAlignment="1">
      <alignment horizontal="center" vertical="center"/>
    </xf>
    <xf numFmtId="2" fontId="8" fillId="0" borderId="30" xfId="0" applyNumberFormat="1" applyFont="1" applyBorder="1" applyAlignment="1">
      <alignment horizontal="center" vertical="center"/>
    </xf>
    <xf numFmtId="0" fontId="15" fillId="35" borderId="20" xfId="0" applyFont="1" applyFill="1" applyBorder="1" applyAlignment="1">
      <alignment horizontal="center" vertical="center"/>
    </xf>
    <xf numFmtId="0" fontId="8" fillId="36" borderId="20" xfId="0" applyFont="1" applyFill="1" applyBorder="1" applyAlignment="1">
      <alignment horizontal="center" vertical="center"/>
    </xf>
    <xf numFmtId="2" fontId="8" fillId="0" borderId="20" xfId="0" applyNumberFormat="1" applyFont="1" applyBorder="1" applyAlignment="1">
      <alignment horizontal="center" vertical="center"/>
    </xf>
    <xf numFmtId="0" fontId="15" fillId="35" borderId="28" xfId="0" applyFont="1" applyFill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36" borderId="28" xfId="0" applyFont="1" applyFill="1" applyBorder="1" applyAlignment="1">
      <alignment horizontal="center" vertical="center"/>
    </xf>
    <xf numFmtId="1" fontId="8" fillId="0" borderId="28" xfId="0" applyNumberFormat="1" applyFont="1" applyBorder="1" applyAlignment="1">
      <alignment horizontal="center" vertical="center"/>
    </xf>
    <xf numFmtId="2" fontId="8" fillId="0" borderId="28" xfId="0" applyNumberFormat="1" applyFont="1" applyBorder="1" applyAlignment="1">
      <alignment horizontal="center" vertical="center"/>
    </xf>
    <xf numFmtId="0" fontId="15" fillId="35" borderId="13" xfId="0" applyFont="1" applyFill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1" fontId="8" fillId="0" borderId="13" xfId="0" applyNumberFormat="1" applyFont="1" applyBorder="1" applyAlignment="1">
      <alignment horizontal="center" vertical="center"/>
    </xf>
    <xf numFmtId="0" fontId="2" fillId="33" borderId="35" xfId="0" applyFont="1" applyFill="1" applyBorder="1" applyAlignment="1">
      <alignment horizontal="center" vertical="center" wrapText="1"/>
    </xf>
    <xf numFmtId="0" fontId="3" fillId="0" borderId="36" xfId="0" applyFont="1" applyBorder="1" applyAlignment="1">
      <alignment/>
    </xf>
    <xf numFmtId="0" fontId="2" fillId="33" borderId="37" xfId="0" applyFont="1" applyFill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38" xfId="0" applyFont="1" applyBorder="1" applyAlignment="1">
      <alignment/>
    </xf>
    <xf numFmtId="0" fontId="2" fillId="33" borderId="19" xfId="0" applyFont="1" applyFill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39" xfId="0" applyFont="1" applyBorder="1" applyAlignment="1">
      <alignment/>
    </xf>
    <xf numFmtId="0" fontId="2" fillId="33" borderId="40" xfId="0" applyFont="1" applyFill="1" applyBorder="1" applyAlignment="1">
      <alignment horizontal="center"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/>
    </xf>
    <xf numFmtId="0" fontId="4" fillId="0" borderId="43" xfId="0" applyFont="1" applyBorder="1" applyAlignment="1">
      <alignment horizontal="center" vertical="center" wrapText="1"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/>
    </xf>
    <xf numFmtId="0" fontId="2" fillId="33" borderId="43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41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/>
    </xf>
    <xf numFmtId="0" fontId="17" fillId="0" borderId="41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41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27"/>
  <sheetViews>
    <sheetView zoomScalePageLayoutView="0" workbookViewId="0" topLeftCell="A1">
      <selection activeCell="A1" sqref="A1:G1"/>
    </sheetView>
  </sheetViews>
  <sheetFormatPr defaultColWidth="17.28125" defaultRowHeight="15" customHeight="1"/>
  <cols>
    <col min="1" max="1" width="7.7109375" style="0" customWidth="1"/>
    <col min="2" max="2" width="9.7109375" style="0" customWidth="1"/>
    <col min="3" max="3" width="26.7109375" style="0" customWidth="1"/>
    <col min="4" max="5" width="5.7109375" style="0" customWidth="1"/>
    <col min="6" max="6" width="26.7109375" style="0" customWidth="1"/>
    <col min="7" max="7" width="18.7109375" style="0" customWidth="1"/>
    <col min="8" max="13" width="10.7109375" style="0" customWidth="1"/>
  </cols>
  <sheetData>
    <row r="1" spans="1:13" ht="21.75" customHeight="1">
      <c r="A1" s="148" t="s">
        <v>0</v>
      </c>
      <c r="B1" s="149"/>
      <c r="C1" s="149"/>
      <c r="D1" s="149"/>
      <c r="E1" s="149"/>
      <c r="F1" s="149"/>
      <c r="G1" s="150"/>
      <c r="H1" s="1"/>
      <c r="I1" s="1"/>
      <c r="J1" s="1"/>
      <c r="K1" s="1"/>
      <c r="L1" s="1"/>
      <c r="M1" s="1"/>
    </row>
    <row r="2" spans="1:13" ht="21.75" customHeight="1">
      <c r="A2" s="151" t="s">
        <v>1</v>
      </c>
      <c r="B2" s="152"/>
      <c r="C2" s="152"/>
      <c r="D2" s="152"/>
      <c r="E2" s="152"/>
      <c r="F2" s="152"/>
      <c r="G2" s="153"/>
      <c r="H2" s="1"/>
      <c r="I2" s="1"/>
      <c r="J2" s="1"/>
      <c r="K2" s="1"/>
      <c r="L2" s="1"/>
      <c r="M2" s="1"/>
    </row>
    <row r="3" spans="1:13" ht="21.75" customHeight="1">
      <c r="A3" s="154" t="s">
        <v>2</v>
      </c>
      <c r="B3" s="155"/>
      <c r="C3" s="155"/>
      <c r="D3" s="155"/>
      <c r="E3" s="155"/>
      <c r="F3" s="155"/>
      <c r="G3" s="156"/>
      <c r="H3" s="1"/>
      <c r="I3" s="1"/>
      <c r="J3" s="1"/>
      <c r="K3" s="1"/>
      <c r="L3" s="1"/>
      <c r="M3" s="1"/>
    </row>
    <row r="4" spans="1:13" ht="30" customHeight="1">
      <c r="A4" s="2"/>
      <c r="B4" s="2"/>
      <c r="C4" s="1"/>
      <c r="D4" s="2"/>
      <c r="E4" s="2"/>
      <c r="F4" s="1"/>
      <c r="G4" s="1"/>
      <c r="H4" s="1"/>
      <c r="I4" s="1"/>
      <c r="J4" s="1"/>
      <c r="K4" s="1"/>
      <c r="L4" s="1"/>
      <c r="M4" s="1"/>
    </row>
    <row r="5" spans="1:13" ht="30" customHeight="1">
      <c r="A5" s="2"/>
      <c r="B5" s="2"/>
      <c r="C5" s="1"/>
      <c r="D5" s="2"/>
      <c r="E5" s="2"/>
      <c r="F5" s="1"/>
      <c r="G5" s="1"/>
      <c r="H5" s="1"/>
      <c r="I5" s="1"/>
      <c r="J5" s="1"/>
      <c r="K5" s="1"/>
      <c r="L5" s="1"/>
      <c r="M5" s="1"/>
    </row>
    <row r="6" spans="1:13" ht="19.5" customHeight="1">
      <c r="A6" s="3" t="s">
        <v>3</v>
      </c>
      <c r="B6" s="4" t="s">
        <v>4</v>
      </c>
      <c r="C6" s="4" t="s">
        <v>5</v>
      </c>
      <c r="D6" s="146" t="s">
        <v>6</v>
      </c>
      <c r="E6" s="147"/>
      <c r="F6" s="4" t="s">
        <v>5</v>
      </c>
      <c r="G6" s="5" t="s">
        <v>7</v>
      </c>
      <c r="H6" s="6"/>
      <c r="I6" s="6"/>
      <c r="J6" s="6"/>
      <c r="K6" s="6"/>
      <c r="L6" s="6"/>
      <c r="M6" s="6"/>
    </row>
    <row r="7" spans="1:13" ht="22.5" customHeight="1">
      <c r="A7" s="7">
        <v>1</v>
      </c>
      <c r="B7" s="8">
        <v>0.375</v>
      </c>
      <c r="C7" s="9" t="s">
        <v>8</v>
      </c>
      <c r="D7" s="7">
        <v>1</v>
      </c>
      <c r="E7" s="7">
        <v>5</v>
      </c>
      <c r="F7" s="9" t="s">
        <v>9</v>
      </c>
      <c r="G7" s="10" t="s">
        <v>10</v>
      </c>
      <c r="H7" s="6"/>
      <c r="I7" s="6"/>
      <c r="J7" s="6"/>
      <c r="K7" s="6"/>
      <c r="L7" s="6"/>
      <c r="M7" s="6"/>
    </row>
    <row r="8" spans="1:13" ht="22.5" customHeight="1">
      <c r="A8" s="7">
        <v>2</v>
      </c>
      <c r="B8" s="8">
        <f aca="true" t="shared" si="0" ref="B8:B27">B7+"0:25"</f>
        <v>0.3923611111111111</v>
      </c>
      <c r="C8" s="9" t="s">
        <v>11</v>
      </c>
      <c r="D8" s="7">
        <v>7</v>
      </c>
      <c r="E8" s="7">
        <v>6</v>
      </c>
      <c r="F8" s="9" t="s">
        <v>12</v>
      </c>
      <c r="G8" s="10" t="s">
        <v>13</v>
      </c>
      <c r="H8" s="6"/>
      <c r="I8" s="6"/>
      <c r="J8" s="6"/>
      <c r="K8" s="6"/>
      <c r="L8" s="6"/>
      <c r="M8" s="6"/>
    </row>
    <row r="9" spans="1:13" ht="22.5" customHeight="1">
      <c r="A9" s="7">
        <v>3</v>
      </c>
      <c r="B9" s="8">
        <f t="shared" si="0"/>
        <v>0.4097222222222222</v>
      </c>
      <c r="C9" s="9" t="s">
        <v>14</v>
      </c>
      <c r="D9" s="7">
        <v>4</v>
      </c>
      <c r="E9" s="7">
        <v>6</v>
      </c>
      <c r="F9" s="9" t="s">
        <v>15</v>
      </c>
      <c r="G9" s="10" t="s">
        <v>16</v>
      </c>
      <c r="H9" s="6"/>
      <c r="I9" s="6"/>
      <c r="J9" s="6"/>
      <c r="K9" s="6"/>
      <c r="L9" s="6"/>
      <c r="M9" s="6"/>
    </row>
    <row r="10" spans="1:13" ht="22.5" customHeight="1">
      <c r="A10" s="7">
        <v>4</v>
      </c>
      <c r="B10" s="8">
        <f t="shared" si="0"/>
        <v>0.4270833333333333</v>
      </c>
      <c r="C10" s="9" t="str">
        <f>+$F$7</f>
        <v>AVH PARIS</v>
      </c>
      <c r="D10" s="7">
        <v>4</v>
      </c>
      <c r="E10" s="7">
        <v>3</v>
      </c>
      <c r="F10" s="9" t="s">
        <v>17</v>
      </c>
      <c r="G10" s="10" t="s">
        <v>18</v>
      </c>
      <c r="H10" s="6"/>
      <c r="I10" s="6"/>
      <c r="J10" s="6"/>
      <c r="K10" s="6"/>
      <c r="L10" s="6"/>
      <c r="M10" s="6"/>
    </row>
    <row r="11" spans="1:13" ht="22.5" customHeight="1">
      <c r="A11" s="7">
        <v>5</v>
      </c>
      <c r="B11" s="8">
        <f t="shared" si="0"/>
        <v>0.4444444444444444</v>
      </c>
      <c r="C11" s="9" t="str">
        <f>+$C$7</f>
        <v>CST LAVAL</v>
      </c>
      <c r="D11" s="7">
        <v>3</v>
      </c>
      <c r="E11" s="7">
        <v>6</v>
      </c>
      <c r="F11" s="9" t="str">
        <f>+$C$8</f>
        <v>ASAAS STRASBOURG</v>
      </c>
      <c r="G11" s="10" t="s">
        <v>10</v>
      </c>
      <c r="H11" s="6"/>
      <c r="I11" s="6"/>
      <c r="J11" s="6"/>
      <c r="K11" s="6"/>
      <c r="L11" s="6"/>
      <c r="M11" s="6"/>
    </row>
    <row r="12" spans="1:13" ht="22.5" customHeight="1">
      <c r="A12" s="7">
        <v>6</v>
      </c>
      <c r="B12" s="8">
        <f t="shared" si="0"/>
        <v>0.4618055555555555</v>
      </c>
      <c r="C12" s="9" t="str">
        <f>+$F$8</f>
        <v>CS AVH TOURS</v>
      </c>
      <c r="D12" s="7">
        <v>2</v>
      </c>
      <c r="E12" s="7">
        <v>7</v>
      </c>
      <c r="F12" s="9" t="str">
        <f>+$C$9</f>
        <v>GRENOBLE H.</v>
      </c>
      <c r="G12" s="10" t="s">
        <v>13</v>
      </c>
      <c r="H12" s="6"/>
      <c r="I12" s="6"/>
      <c r="J12" s="6"/>
      <c r="K12" s="6"/>
      <c r="L12" s="6"/>
      <c r="M12" s="6"/>
    </row>
    <row r="13" spans="1:13" ht="22.5" customHeight="1">
      <c r="A13" s="7">
        <v>7</v>
      </c>
      <c r="B13" s="8">
        <f t="shared" si="0"/>
        <v>0.47916666666666663</v>
      </c>
      <c r="C13" s="9" t="str">
        <f>+$F$10</f>
        <v>H. RENNES C.</v>
      </c>
      <c r="D13" s="7">
        <v>8</v>
      </c>
      <c r="E13" s="7">
        <v>4</v>
      </c>
      <c r="F13" s="9" t="str">
        <f>+$F$9</f>
        <v>ASCCB BESANCON</v>
      </c>
      <c r="G13" s="10" t="s">
        <v>16</v>
      </c>
      <c r="H13" s="6"/>
      <c r="I13" s="6"/>
      <c r="J13" s="6"/>
      <c r="K13" s="6"/>
      <c r="L13" s="6"/>
      <c r="M13" s="6"/>
    </row>
    <row r="14" spans="1:13" ht="22.5" customHeight="1">
      <c r="A14" s="7">
        <v>8</v>
      </c>
      <c r="B14" s="8">
        <f t="shared" si="0"/>
        <v>0.49652777777777773</v>
      </c>
      <c r="C14" s="9" t="str">
        <f>+$C$8</f>
        <v>ASAAS STRASBOURG</v>
      </c>
      <c r="D14" s="7">
        <v>3</v>
      </c>
      <c r="E14" s="7">
        <v>8</v>
      </c>
      <c r="F14" s="9" t="str">
        <f>+$F$7</f>
        <v>AVH PARIS</v>
      </c>
      <c r="G14" s="10" t="s">
        <v>10</v>
      </c>
      <c r="H14" s="6"/>
      <c r="I14" s="6"/>
      <c r="J14" s="6"/>
      <c r="K14" s="6"/>
      <c r="L14" s="6"/>
      <c r="M14" s="6"/>
    </row>
    <row r="15" spans="1:13" ht="22.5" customHeight="1">
      <c r="A15" s="7">
        <v>9</v>
      </c>
      <c r="B15" s="8">
        <f t="shared" si="0"/>
        <v>0.5138888888888888</v>
      </c>
      <c r="C15" s="9" t="str">
        <f>+$C$9</f>
        <v>GRENOBLE H.</v>
      </c>
      <c r="D15" s="7">
        <v>5</v>
      </c>
      <c r="E15" s="7">
        <v>3</v>
      </c>
      <c r="F15" s="9" t="str">
        <f>+$C$7</f>
        <v>CST LAVAL</v>
      </c>
      <c r="G15" s="10" t="s">
        <v>13</v>
      </c>
      <c r="H15" s="6"/>
      <c r="I15" s="6"/>
      <c r="J15" s="6"/>
      <c r="K15" s="6"/>
      <c r="L15" s="6"/>
      <c r="M15" s="6"/>
    </row>
    <row r="16" spans="1:13" ht="22.5" customHeight="1">
      <c r="A16" s="7">
        <v>10</v>
      </c>
      <c r="B16" s="8">
        <f t="shared" si="0"/>
        <v>0.53125</v>
      </c>
      <c r="C16" s="9" t="str">
        <f>+$F$9</f>
        <v>ASCCB BESANCON</v>
      </c>
      <c r="D16" s="7">
        <v>4</v>
      </c>
      <c r="E16" s="7">
        <v>5</v>
      </c>
      <c r="F16" s="9" t="str">
        <f>+$F$8</f>
        <v>CS AVH TOURS</v>
      </c>
      <c r="G16" s="10" t="s">
        <v>18</v>
      </c>
      <c r="H16" s="6"/>
      <c r="I16" s="6"/>
      <c r="J16" s="6"/>
      <c r="K16" s="6"/>
      <c r="L16" s="6"/>
      <c r="M16" s="6"/>
    </row>
    <row r="17" spans="1:13" ht="22.5" customHeight="1">
      <c r="A17" s="7">
        <v>11</v>
      </c>
      <c r="B17" s="8">
        <f t="shared" si="0"/>
        <v>0.5486111111111112</v>
      </c>
      <c r="C17" s="9" t="str">
        <f>+$F$10</f>
        <v>H. RENNES C.</v>
      </c>
      <c r="D17" s="7">
        <v>7</v>
      </c>
      <c r="E17" s="7">
        <v>9</v>
      </c>
      <c r="F17" s="9" t="str">
        <f>+$C$8</f>
        <v>ASAAS STRASBOURG</v>
      </c>
      <c r="G17" s="10" t="s">
        <v>16</v>
      </c>
      <c r="H17" s="6"/>
      <c r="I17" s="6"/>
      <c r="J17" s="6"/>
      <c r="K17" s="6"/>
      <c r="L17" s="6"/>
      <c r="M17" s="6"/>
    </row>
    <row r="18" spans="1:13" ht="22.5" customHeight="1">
      <c r="A18" s="7">
        <v>12</v>
      </c>
      <c r="B18" s="8">
        <f t="shared" si="0"/>
        <v>0.5659722222222223</v>
      </c>
      <c r="C18" s="9" t="str">
        <f>+$F$7</f>
        <v>AVH PARIS</v>
      </c>
      <c r="D18" s="7">
        <v>3</v>
      </c>
      <c r="E18" s="7">
        <v>3</v>
      </c>
      <c r="F18" s="9" t="str">
        <f>$C$9</f>
        <v>GRENOBLE H.</v>
      </c>
      <c r="G18" s="10" t="s">
        <v>10</v>
      </c>
      <c r="H18" s="6"/>
      <c r="I18" s="6"/>
      <c r="J18" s="6"/>
      <c r="K18" s="6"/>
      <c r="L18" s="6"/>
      <c r="M18" s="6"/>
    </row>
    <row r="19" spans="1:13" ht="22.5" customHeight="1">
      <c r="A19" s="7">
        <v>13</v>
      </c>
      <c r="B19" s="8">
        <f t="shared" si="0"/>
        <v>0.5833333333333335</v>
      </c>
      <c r="C19" s="9" t="str">
        <f>+$C$7</f>
        <v>CST LAVAL</v>
      </c>
      <c r="D19" s="7">
        <v>6</v>
      </c>
      <c r="E19" s="7">
        <v>4</v>
      </c>
      <c r="F19" s="9" t="str">
        <f>$F$9</f>
        <v>ASCCB BESANCON</v>
      </c>
      <c r="G19" s="10" t="s">
        <v>13</v>
      </c>
      <c r="H19" s="6"/>
      <c r="I19" s="6"/>
      <c r="J19" s="6"/>
      <c r="K19" s="6"/>
      <c r="L19" s="6"/>
      <c r="M19" s="6"/>
    </row>
    <row r="20" spans="1:13" ht="22.5" customHeight="1">
      <c r="A20" s="7">
        <v>14</v>
      </c>
      <c r="B20" s="8">
        <f t="shared" si="0"/>
        <v>0.6006944444444446</v>
      </c>
      <c r="C20" s="9" t="str">
        <f>+$F$8</f>
        <v>CS AVH TOURS</v>
      </c>
      <c r="D20" s="7">
        <v>8</v>
      </c>
      <c r="E20" s="7">
        <v>6</v>
      </c>
      <c r="F20" s="9" t="str">
        <f>+$F$10</f>
        <v>H. RENNES C.</v>
      </c>
      <c r="G20" s="10" t="s">
        <v>18</v>
      </c>
      <c r="H20" s="6"/>
      <c r="I20" s="6"/>
      <c r="J20" s="6"/>
      <c r="K20" s="6"/>
      <c r="L20" s="6"/>
      <c r="M20" s="6"/>
    </row>
    <row r="21" spans="1:13" ht="22.5" customHeight="1">
      <c r="A21" s="7">
        <v>15</v>
      </c>
      <c r="B21" s="8">
        <f t="shared" si="0"/>
        <v>0.6180555555555558</v>
      </c>
      <c r="C21" s="9" t="str">
        <f>+$C$8</f>
        <v>ASAAS STRASBOURG</v>
      </c>
      <c r="D21" s="7">
        <v>4</v>
      </c>
      <c r="E21" s="7">
        <v>1</v>
      </c>
      <c r="F21" s="9" t="str">
        <f>$C$9</f>
        <v>GRENOBLE H.</v>
      </c>
      <c r="G21" s="10" t="s">
        <v>16</v>
      </c>
      <c r="H21" s="6"/>
      <c r="I21" s="6"/>
      <c r="J21" s="6"/>
      <c r="K21" s="6"/>
      <c r="L21" s="6"/>
      <c r="M21" s="6"/>
    </row>
    <row r="22" spans="1:13" ht="22.5" customHeight="1">
      <c r="A22" s="7">
        <v>16</v>
      </c>
      <c r="B22" s="8">
        <f t="shared" si="0"/>
        <v>0.635416666666667</v>
      </c>
      <c r="C22" s="9" t="str">
        <f>$F$9</f>
        <v>ASCCB BESANCON</v>
      </c>
      <c r="D22" s="7">
        <v>4</v>
      </c>
      <c r="E22" s="7">
        <v>3</v>
      </c>
      <c r="F22" s="9" t="str">
        <f>+$F$7</f>
        <v>AVH PARIS</v>
      </c>
      <c r="G22" s="10" t="s">
        <v>13</v>
      </c>
      <c r="H22" s="6"/>
      <c r="I22" s="6"/>
      <c r="J22" s="6"/>
      <c r="K22" s="6"/>
      <c r="L22" s="6"/>
      <c r="M22" s="6"/>
    </row>
    <row r="23" spans="1:13" ht="22.5" customHeight="1">
      <c r="A23" s="7">
        <v>17</v>
      </c>
      <c r="B23" s="8">
        <f t="shared" si="0"/>
        <v>0.6527777777777781</v>
      </c>
      <c r="C23" s="9" t="str">
        <f>+$F$8</f>
        <v>CS AVH TOURS</v>
      </c>
      <c r="D23" s="7">
        <v>4</v>
      </c>
      <c r="E23" s="7">
        <v>2</v>
      </c>
      <c r="F23" s="9" t="str">
        <f>+$C$7</f>
        <v>CST LAVAL</v>
      </c>
      <c r="G23" s="10" t="s">
        <v>10</v>
      </c>
      <c r="H23" s="6"/>
      <c r="I23" s="6"/>
      <c r="J23" s="6"/>
      <c r="K23" s="6"/>
      <c r="L23" s="6"/>
      <c r="M23" s="6"/>
    </row>
    <row r="24" spans="1:13" ht="22.5" customHeight="1">
      <c r="A24" s="7">
        <v>18</v>
      </c>
      <c r="B24" s="8">
        <f t="shared" si="0"/>
        <v>0.6701388888888893</v>
      </c>
      <c r="C24" s="9" t="str">
        <f>+$C$9</f>
        <v>GRENOBLE H.</v>
      </c>
      <c r="D24" s="11">
        <v>3</v>
      </c>
      <c r="E24" s="11">
        <v>8</v>
      </c>
      <c r="F24" s="9" t="str">
        <f>+$F$10</f>
        <v>H. RENNES C.</v>
      </c>
      <c r="G24" s="10" t="s">
        <v>18</v>
      </c>
      <c r="H24" s="6"/>
      <c r="I24" s="6"/>
      <c r="J24" s="6"/>
      <c r="K24" s="6"/>
      <c r="L24" s="6"/>
      <c r="M24" s="6"/>
    </row>
    <row r="25" spans="1:13" ht="22.5" customHeight="1">
      <c r="A25" s="7">
        <v>19</v>
      </c>
      <c r="B25" s="8">
        <f t="shared" si="0"/>
        <v>0.6875000000000004</v>
      </c>
      <c r="C25" s="9" t="str">
        <f>$F$9</f>
        <v>ASCCB BESANCON</v>
      </c>
      <c r="D25" s="11">
        <v>12</v>
      </c>
      <c r="E25" s="11">
        <v>4</v>
      </c>
      <c r="F25" s="9" t="str">
        <f>+$C$8</f>
        <v>ASAAS STRASBOURG</v>
      </c>
      <c r="G25" s="10" t="s">
        <v>16</v>
      </c>
      <c r="H25" s="6"/>
      <c r="I25" s="6"/>
      <c r="J25" s="6"/>
      <c r="K25" s="6"/>
      <c r="L25" s="6"/>
      <c r="M25" s="6"/>
    </row>
    <row r="26" spans="1:13" ht="22.5" customHeight="1">
      <c r="A26" s="7">
        <v>20</v>
      </c>
      <c r="B26" s="8">
        <f t="shared" si="0"/>
        <v>0.7048611111111116</v>
      </c>
      <c r="C26" s="9" t="str">
        <f>+$F$7</f>
        <v>AVH PARIS</v>
      </c>
      <c r="D26" s="11">
        <v>5</v>
      </c>
      <c r="E26" s="11">
        <v>5</v>
      </c>
      <c r="F26" s="9" t="str">
        <f>+$F$8</f>
        <v>CS AVH TOURS</v>
      </c>
      <c r="G26" s="10" t="s">
        <v>13</v>
      </c>
      <c r="H26" s="6"/>
      <c r="I26" s="6"/>
      <c r="J26" s="6"/>
      <c r="K26" s="6"/>
      <c r="L26" s="6"/>
      <c r="M26" s="6"/>
    </row>
    <row r="27" spans="1:13" ht="22.5" customHeight="1">
      <c r="A27" s="7">
        <v>21</v>
      </c>
      <c r="B27" s="8">
        <f t="shared" si="0"/>
        <v>0.7222222222222228</v>
      </c>
      <c r="C27" s="9" t="str">
        <f>+$F$10</f>
        <v>H. RENNES C.</v>
      </c>
      <c r="D27" s="11">
        <v>10</v>
      </c>
      <c r="E27" s="11">
        <v>6</v>
      </c>
      <c r="F27" s="9" t="str">
        <f>+$C$7</f>
        <v>CST LAVAL</v>
      </c>
      <c r="G27" s="10" t="s">
        <v>18</v>
      </c>
      <c r="H27" s="6"/>
      <c r="I27" s="6"/>
      <c r="J27" s="6"/>
      <c r="K27" s="6"/>
      <c r="L27" s="6"/>
      <c r="M27" s="6"/>
    </row>
    <row r="28" spans="1:13" ht="15.75" customHeight="1">
      <c r="A28" s="12"/>
      <c r="B28" s="12"/>
      <c r="C28" s="13"/>
      <c r="D28" s="12"/>
      <c r="E28" s="12"/>
      <c r="F28" s="13"/>
      <c r="G28" s="13"/>
      <c r="H28" s="1"/>
      <c r="I28" s="1"/>
      <c r="J28" s="1"/>
      <c r="K28" s="1"/>
      <c r="L28" s="1"/>
      <c r="M28" s="1"/>
    </row>
    <row r="29" spans="1:13" ht="15.75" customHeight="1">
      <c r="A29" s="2"/>
      <c r="B29" s="2"/>
      <c r="C29" s="1"/>
      <c r="D29" s="2"/>
      <c r="E29" s="2"/>
      <c r="F29" s="1"/>
      <c r="G29" s="1"/>
      <c r="H29" s="1"/>
      <c r="I29" s="1"/>
      <c r="J29" s="1"/>
      <c r="K29" s="1"/>
      <c r="L29" s="1"/>
      <c r="M29" s="1"/>
    </row>
    <row r="30" spans="1:13" ht="15.75" customHeight="1">
      <c r="A30" s="2"/>
      <c r="B30" s="2"/>
      <c r="C30" s="1"/>
      <c r="D30" s="2"/>
      <c r="E30" s="2"/>
      <c r="F30" s="1"/>
      <c r="G30" s="1"/>
      <c r="H30" s="1"/>
      <c r="I30" s="1"/>
      <c r="J30" s="1"/>
      <c r="K30" s="1"/>
      <c r="L30" s="1"/>
      <c r="M30" s="1"/>
    </row>
    <row r="31" spans="1:13" ht="15.75" customHeight="1">
      <c r="A31" s="2"/>
      <c r="B31" s="2"/>
      <c r="C31" s="1"/>
      <c r="D31" s="2"/>
      <c r="E31" s="2"/>
      <c r="F31" s="1"/>
      <c r="G31" s="1"/>
      <c r="H31" s="1"/>
      <c r="I31" s="1"/>
      <c r="J31" s="1"/>
      <c r="K31" s="1"/>
      <c r="L31" s="1"/>
      <c r="M31" s="1"/>
    </row>
    <row r="32" spans="1:13" ht="15.75" customHeight="1">
      <c r="A32" s="2"/>
      <c r="B32" s="2"/>
      <c r="C32" s="1"/>
      <c r="D32" s="2"/>
      <c r="E32" s="2"/>
      <c r="F32" s="1"/>
      <c r="G32" s="1"/>
      <c r="H32" s="1"/>
      <c r="I32" s="1"/>
      <c r="J32" s="1"/>
      <c r="K32" s="1"/>
      <c r="L32" s="1"/>
      <c r="M32" s="1"/>
    </row>
    <row r="33" spans="1:13" ht="15.75" customHeight="1">
      <c r="A33" s="2"/>
      <c r="B33" s="2"/>
      <c r="C33" s="1"/>
      <c r="D33" s="2"/>
      <c r="E33" s="2"/>
      <c r="F33" s="1"/>
      <c r="G33" s="1"/>
      <c r="H33" s="1"/>
      <c r="I33" s="1"/>
      <c r="J33" s="1"/>
      <c r="K33" s="1"/>
      <c r="L33" s="1"/>
      <c r="M33" s="1"/>
    </row>
    <row r="34" spans="1:13" ht="15.75" customHeight="1">
      <c r="A34" s="2"/>
      <c r="B34" s="2"/>
      <c r="C34" s="1"/>
      <c r="D34" s="2"/>
      <c r="E34" s="2"/>
      <c r="F34" s="1"/>
      <c r="G34" s="1"/>
      <c r="H34" s="1"/>
      <c r="I34" s="1"/>
      <c r="J34" s="1"/>
      <c r="K34" s="1"/>
      <c r="L34" s="1"/>
      <c r="M34" s="1"/>
    </row>
    <row r="35" spans="1:13" ht="15.75" customHeight="1">
      <c r="A35" s="2"/>
      <c r="B35" s="2"/>
      <c r="C35" s="1"/>
      <c r="D35" s="2"/>
      <c r="E35" s="2"/>
      <c r="F35" s="1"/>
      <c r="G35" s="1"/>
      <c r="H35" s="1"/>
      <c r="I35" s="1"/>
      <c r="J35" s="1"/>
      <c r="K35" s="1"/>
      <c r="L35" s="1"/>
      <c r="M35" s="1"/>
    </row>
    <row r="36" spans="1:13" ht="15.75" customHeight="1">
      <c r="A36" s="2"/>
      <c r="B36" s="2"/>
      <c r="C36" s="1"/>
      <c r="D36" s="2"/>
      <c r="E36" s="2"/>
      <c r="F36" s="1"/>
      <c r="G36" s="1"/>
      <c r="H36" s="1"/>
      <c r="I36" s="1"/>
      <c r="J36" s="1"/>
      <c r="K36" s="1"/>
      <c r="L36" s="1"/>
      <c r="M36" s="1"/>
    </row>
    <row r="37" spans="1:13" ht="15.75" customHeight="1">
      <c r="A37" s="2"/>
      <c r="B37" s="2"/>
      <c r="C37" s="1"/>
      <c r="D37" s="2"/>
      <c r="E37" s="2"/>
      <c r="F37" s="1"/>
      <c r="G37" s="1"/>
      <c r="H37" s="1"/>
      <c r="I37" s="1"/>
      <c r="J37" s="1"/>
      <c r="K37" s="1"/>
      <c r="L37" s="1"/>
      <c r="M37" s="1"/>
    </row>
    <row r="38" spans="1:13" ht="15.75" customHeight="1">
      <c r="A38" s="2"/>
      <c r="B38" s="2"/>
      <c r="C38" s="1"/>
      <c r="D38" s="2"/>
      <c r="E38" s="2"/>
      <c r="F38" s="1"/>
      <c r="G38" s="1"/>
      <c r="H38" s="1"/>
      <c r="I38" s="1"/>
      <c r="J38" s="1"/>
      <c r="K38" s="1"/>
      <c r="L38" s="1"/>
      <c r="M38" s="1"/>
    </row>
    <row r="39" spans="1:13" ht="15.75" customHeight="1">
      <c r="A39" s="2"/>
      <c r="B39" s="2"/>
      <c r="C39" s="1"/>
      <c r="D39" s="2"/>
      <c r="E39" s="2"/>
      <c r="F39" s="1"/>
      <c r="G39" s="1"/>
      <c r="H39" s="1"/>
      <c r="I39" s="1"/>
      <c r="J39" s="1"/>
      <c r="K39" s="1"/>
      <c r="L39" s="1"/>
      <c r="M39" s="1"/>
    </row>
    <row r="40" spans="1:13" ht="15.75" customHeight="1">
      <c r="A40" s="2"/>
      <c r="B40" s="2"/>
      <c r="C40" s="1"/>
      <c r="D40" s="2"/>
      <c r="E40" s="2"/>
      <c r="F40" s="1"/>
      <c r="G40" s="1"/>
      <c r="H40" s="1"/>
      <c r="I40" s="1"/>
      <c r="J40" s="1"/>
      <c r="K40" s="1"/>
      <c r="L40" s="1"/>
      <c r="M40" s="1"/>
    </row>
    <row r="41" spans="1:13" ht="15.75" customHeight="1">
      <c r="A41" s="2"/>
      <c r="B41" s="2"/>
      <c r="C41" s="1"/>
      <c r="D41" s="2"/>
      <c r="E41" s="2"/>
      <c r="F41" s="1"/>
      <c r="G41" s="1"/>
      <c r="H41" s="1"/>
      <c r="I41" s="1"/>
      <c r="J41" s="1"/>
      <c r="K41" s="1"/>
      <c r="L41" s="1"/>
      <c r="M41" s="1"/>
    </row>
    <row r="42" spans="1:13" ht="15.75" customHeight="1">
      <c r="A42" s="2"/>
      <c r="B42" s="2"/>
      <c r="C42" s="1"/>
      <c r="D42" s="2"/>
      <c r="E42" s="2"/>
      <c r="F42" s="1"/>
      <c r="G42" s="1"/>
      <c r="H42" s="1"/>
      <c r="I42" s="1"/>
      <c r="J42" s="1"/>
      <c r="K42" s="1"/>
      <c r="L42" s="1"/>
      <c r="M42" s="1"/>
    </row>
    <row r="43" spans="1:13" ht="15.75" customHeight="1">
      <c r="A43" s="2"/>
      <c r="B43" s="2"/>
      <c r="C43" s="1"/>
      <c r="D43" s="2"/>
      <c r="E43" s="2"/>
      <c r="F43" s="1"/>
      <c r="G43" s="1"/>
      <c r="H43" s="1"/>
      <c r="I43" s="1"/>
      <c r="J43" s="1"/>
      <c r="K43" s="1"/>
      <c r="L43" s="1"/>
      <c r="M43" s="1"/>
    </row>
    <row r="44" spans="1:13" ht="15.75" customHeight="1">
      <c r="A44" s="2"/>
      <c r="B44" s="2"/>
      <c r="C44" s="1"/>
      <c r="D44" s="2"/>
      <c r="E44" s="2"/>
      <c r="F44" s="1"/>
      <c r="G44" s="1"/>
      <c r="H44" s="1"/>
      <c r="I44" s="1"/>
      <c r="J44" s="1"/>
      <c r="K44" s="1"/>
      <c r="L44" s="1"/>
      <c r="M44" s="1"/>
    </row>
    <row r="45" spans="1:13" ht="15.75" customHeight="1">
      <c r="A45" s="2"/>
      <c r="B45" s="2"/>
      <c r="C45" s="1"/>
      <c r="D45" s="2"/>
      <c r="E45" s="2"/>
      <c r="F45" s="1"/>
      <c r="G45" s="1"/>
      <c r="H45" s="1"/>
      <c r="I45" s="1"/>
      <c r="J45" s="1"/>
      <c r="K45" s="1"/>
      <c r="L45" s="1"/>
      <c r="M45" s="1"/>
    </row>
    <row r="46" spans="1:13" ht="15.75" customHeight="1">
      <c r="A46" s="2"/>
      <c r="B46" s="2"/>
      <c r="C46" s="1"/>
      <c r="D46" s="2"/>
      <c r="E46" s="2"/>
      <c r="F46" s="1"/>
      <c r="G46" s="1"/>
      <c r="H46" s="1"/>
      <c r="I46" s="1"/>
      <c r="J46" s="1"/>
      <c r="K46" s="1"/>
      <c r="L46" s="1"/>
      <c r="M46" s="1"/>
    </row>
    <row r="47" spans="1:13" ht="15.75" customHeight="1">
      <c r="A47" s="2"/>
      <c r="B47" s="2"/>
      <c r="C47" s="1"/>
      <c r="D47" s="2"/>
      <c r="E47" s="2"/>
      <c r="F47" s="1"/>
      <c r="G47" s="1"/>
      <c r="H47" s="1"/>
      <c r="I47" s="1"/>
      <c r="J47" s="1"/>
      <c r="K47" s="1"/>
      <c r="L47" s="1"/>
      <c r="M47" s="1"/>
    </row>
    <row r="48" spans="1:13" ht="15.75" customHeight="1">
      <c r="A48" s="2"/>
      <c r="B48" s="2"/>
      <c r="C48" s="1"/>
      <c r="D48" s="2"/>
      <c r="E48" s="2"/>
      <c r="F48" s="1"/>
      <c r="G48" s="1"/>
      <c r="H48" s="1"/>
      <c r="I48" s="1"/>
      <c r="J48" s="1"/>
      <c r="K48" s="1"/>
      <c r="L48" s="1"/>
      <c r="M48" s="1"/>
    </row>
    <row r="49" spans="1:13" ht="15.75" customHeight="1">
      <c r="A49" s="2"/>
      <c r="B49" s="2"/>
      <c r="C49" s="1"/>
      <c r="D49" s="2"/>
      <c r="E49" s="2"/>
      <c r="F49" s="1"/>
      <c r="G49" s="1"/>
      <c r="H49" s="1"/>
      <c r="I49" s="1"/>
      <c r="J49" s="1"/>
      <c r="K49" s="1"/>
      <c r="L49" s="1"/>
      <c r="M49" s="1"/>
    </row>
    <row r="50" spans="1:13" ht="15.75" customHeight="1">
      <c r="A50" s="2"/>
      <c r="B50" s="2"/>
      <c r="C50" s="1"/>
      <c r="D50" s="2"/>
      <c r="E50" s="2"/>
      <c r="F50" s="1"/>
      <c r="G50" s="1"/>
      <c r="H50" s="1"/>
      <c r="I50" s="1"/>
      <c r="J50" s="1"/>
      <c r="K50" s="1"/>
      <c r="L50" s="1"/>
      <c r="M50" s="1"/>
    </row>
    <row r="51" spans="1:13" ht="15.75" customHeight="1">
      <c r="A51" s="2"/>
      <c r="B51" s="2"/>
      <c r="C51" s="1"/>
      <c r="D51" s="2"/>
      <c r="E51" s="2"/>
      <c r="F51" s="1"/>
      <c r="G51" s="1"/>
      <c r="H51" s="1"/>
      <c r="I51" s="1"/>
      <c r="J51" s="1"/>
      <c r="K51" s="1"/>
      <c r="L51" s="1"/>
      <c r="M51" s="1"/>
    </row>
    <row r="52" spans="1:13" ht="15.75" customHeight="1">
      <c r="A52" s="2"/>
      <c r="B52" s="2"/>
      <c r="C52" s="1"/>
      <c r="D52" s="2"/>
      <c r="E52" s="2"/>
      <c r="F52" s="1"/>
      <c r="G52" s="1"/>
      <c r="H52" s="1"/>
      <c r="I52" s="1"/>
      <c r="J52" s="1"/>
      <c r="K52" s="1"/>
      <c r="L52" s="1"/>
      <c r="M52" s="1"/>
    </row>
    <row r="53" spans="1:13" ht="15.75" customHeight="1">
      <c r="A53" s="2"/>
      <c r="B53" s="2"/>
      <c r="C53" s="1"/>
      <c r="D53" s="2"/>
      <c r="E53" s="2"/>
      <c r="F53" s="1"/>
      <c r="G53" s="1"/>
      <c r="H53" s="1"/>
      <c r="I53" s="1"/>
      <c r="J53" s="1"/>
      <c r="K53" s="1"/>
      <c r="L53" s="1"/>
      <c r="M53" s="1"/>
    </row>
    <row r="54" spans="1:13" ht="15.75" customHeight="1">
      <c r="A54" s="2"/>
      <c r="B54" s="2"/>
      <c r="C54" s="1"/>
      <c r="D54" s="2"/>
      <c r="E54" s="2"/>
      <c r="F54" s="1"/>
      <c r="G54" s="1"/>
      <c r="H54" s="1"/>
      <c r="I54" s="1"/>
      <c r="J54" s="1"/>
      <c r="K54" s="1"/>
      <c r="L54" s="1"/>
      <c r="M54" s="1"/>
    </row>
    <row r="55" spans="1:13" ht="15.75" customHeight="1">
      <c r="A55" s="2"/>
      <c r="B55" s="2"/>
      <c r="C55" s="1"/>
      <c r="D55" s="2"/>
      <c r="E55" s="2"/>
      <c r="F55" s="1"/>
      <c r="G55" s="1"/>
      <c r="H55" s="1"/>
      <c r="I55" s="1"/>
      <c r="J55" s="1"/>
      <c r="K55" s="1"/>
      <c r="L55" s="1"/>
      <c r="M55" s="1"/>
    </row>
    <row r="56" spans="1:13" ht="15.75" customHeight="1">
      <c r="A56" s="2"/>
      <c r="B56" s="2"/>
      <c r="C56" s="1"/>
      <c r="D56" s="2"/>
      <c r="E56" s="2"/>
      <c r="F56" s="1"/>
      <c r="G56" s="1"/>
      <c r="H56" s="1"/>
      <c r="I56" s="1"/>
      <c r="J56" s="1"/>
      <c r="K56" s="1"/>
      <c r="L56" s="1"/>
      <c r="M56" s="1"/>
    </row>
    <row r="57" spans="1:13" ht="15.75" customHeight="1">
      <c r="A57" s="2"/>
      <c r="B57" s="2"/>
      <c r="C57" s="1"/>
      <c r="D57" s="2"/>
      <c r="E57" s="2"/>
      <c r="F57" s="1"/>
      <c r="G57" s="1"/>
      <c r="H57" s="1"/>
      <c r="I57" s="1"/>
      <c r="J57" s="1"/>
      <c r="K57" s="1"/>
      <c r="L57" s="1"/>
      <c r="M57" s="1"/>
    </row>
    <row r="58" spans="1:13" ht="15.75" customHeight="1">
      <c r="A58" s="2"/>
      <c r="B58" s="2"/>
      <c r="C58" s="1"/>
      <c r="D58" s="2"/>
      <c r="E58" s="2"/>
      <c r="F58" s="1"/>
      <c r="G58" s="1"/>
      <c r="H58" s="1"/>
      <c r="I58" s="1"/>
      <c r="J58" s="1"/>
      <c r="K58" s="1"/>
      <c r="L58" s="1"/>
      <c r="M58" s="1"/>
    </row>
    <row r="59" spans="1:13" ht="15.75" customHeight="1">
      <c r="A59" s="2"/>
      <c r="B59" s="2"/>
      <c r="C59" s="1"/>
      <c r="D59" s="2"/>
      <c r="E59" s="2"/>
      <c r="F59" s="1"/>
      <c r="G59" s="1"/>
      <c r="H59" s="1"/>
      <c r="I59" s="1"/>
      <c r="J59" s="1"/>
      <c r="K59" s="1"/>
      <c r="L59" s="1"/>
      <c r="M59" s="1"/>
    </row>
    <row r="60" spans="1:13" ht="15.75" customHeight="1">
      <c r="A60" s="2"/>
      <c r="B60" s="2"/>
      <c r="C60" s="1"/>
      <c r="D60" s="2"/>
      <c r="E60" s="2"/>
      <c r="F60" s="1"/>
      <c r="G60" s="1"/>
      <c r="H60" s="1"/>
      <c r="I60" s="1"/>
      <c r="J60" s="1"/>
      <c r="K60" s="1"/>
      <c r="L60" s="1"/>
      <c r="M60" s="1"/>
    </row>
    <row r="61" spans="1:13" ht="15.75" customHeight="1">
      <c r="A61" s="2"/>
      <c r="B61" s="2"/>
      <c r="C61" s="1"/>
      <c r="D61" s="2"/>
      <c r="E61" s="2"/>
      <c r="F61" s="1"/>
      <c r="G61" s="1"/>
      <c r="H61" s="1"/>
      <c r="I61" s="1"/>
      <c r="J61" s="1"/>
      <c r="K61" s="1"/>
      <c r="L61" s="1"/>
      <c r="M61" s="1"/>
    </row>
    <row r="62" spans="1:13" ht="15.75" customHeight="1">
      <c r="A62" s="2"/>
      <c r="B62" s="2"/>
      <c r="C62" s="1"/>
      <c r="D62" s="2"/>
      <c r="E62" s="2"/>
      <c r="F62" s="1"/>
      <c r="G62" s="1"/>
      <c r="H62" s="1"/>
      <c r="I62" s="1"/>
      <c r="J62" s="1"/>
      <c r="K62" s="1"/>
      <c r="L62" s="1"/>
      <c r="M62" s="1"/>
    </row>
    <row r="63" spans="1:13" ht="15.75" customHeight="1">
      <c r="A63" s="2"/>
      <c r="B63" s="2"/>
      <c r="C63" s="1"/>
      <c r="D63" s="2"/>
      <c r="E63" s="2"/>
      <c r="F63" s="1"/>
      <c r="G63" s="1"/>
      <c r="H63" s="1"/>
      <c r="I63" s="1"/>
      <c r="J63" s="1"/>
      <c r="K63" s="1"/>
      <c r="L63" s="1"/>
      <c r="M63" s="1"/>
    </row>
    <row r="64" spans="1:13" ht="15.75" customHeight="1">
      <c r="A64" s="2"/>
      <c r="B64" s="2"/>
      <c r="C64" s="1"/>
      <c r="D64" s="2"/>
      <c r="E64" s="2"/>
      <c r="F64" s="1"/>
      <c r="G64" s="1"/>
      <c r="H64" s="1"/>
      <c r="I64" s="1"/>
      <c r="J64" s="1"/>
      <c r="K64" s="1"/>
      <c r="L64" s="1"/>
      <c r="M64" s="1"/>
    </row>
    <row r="65" spans="1:13" ht="15.75" customHeight="1">
      <c r="A65" s="2"/>
      <c r="B65" s="2"/>
      <c r="C65" s="1"/>
      <c r="D65" s="2"/>
      <c r="E65" s="2"/>
      <c r="F65" s="1"/>
      <c r="G65" s="1"/>
      <c r="H65" s="1"/>
      <c r="I65" s="1"/>
      <c r="J65" s="1"/>
      <c r="K65" s="1"/>
      <c r="L65" s="1"/>
      <c r="M65" s="1"/>
    </row>
    <row r="66" spans="1:13" ht="15.75" customHeight="1">
      <c r="A66" s="2"/>
      <c r="B66" s="2"/>
      <c r="C66" s="1"/>
      <c r="D66" s="2"/>
      <c r="E66" s="2"/>
      <c r="F66" s="1"/>
      <c r="G66" s="1"/>
      <c r="H66" s="1"/>
      <c r="I66" s="1"/>
      <c r="J66" s="1"/>
      <c r="K66" s="1"/>
      <c r="L66" s="1"/>
      <c r="M66" s="1"/>
    </row>
    <row r="67" spans="1:13" ht="15.75" customHeight="1">
      <c r="A67" s="2"/>
      <c r="B67" s="2"/>
      <c r="C67" s="1"/>
      <c r="D67" s="2"/>
      <c r="E67" s="2"/>
      <c r="F67" s="1"/>
      <c r="G67" s="1"/>
      <c r="H67" s="1"/>
      <c r="I67" s="1"/>
      <c r="J67" s="1"/>
      <c r="K67" s="1"/>
      <c r="L67" s="1"/>
      <c r="M67" s="1"/>
    </row>
    <row r="68" spans="1:13" ht="15.75" customHeight="1">
      <c r="A68" s="2"/>
      <c r="B68" s="2"/>
      <c r="C68" s="1"/>
      <c r="D68" s="2"/>
      <c r="E68" s="2"/>
      <c r="F68" s="1"/>
      <c r="G68" s="1"/>
      <c r="H68" s="1"/>
      <c r="I68" s="1"/>
      <c r="J68" s="1"/>
      <c r="K68" s="1"/>
      <c r="L68" s="1"/>
      <c r="M68" s="1"/>
    </row>
    <row r="69" spans="1:13" ht="15.75" customHeight="1">
      <c r="A69" s="2"/>
      <c r="B69" s="2"/>
      <c r="C69" s="1"/>
      <c r="D69" s="2"/>
      <c r="E69" s="2"/>
      <c r="F69" s="1"/>
      <c r="G69" s="1"/>
      <c r="H69" s="1"/>
      <c r="I69" s="1"/>
      <c r="J69" s="1"/>
      <c r="K69" s="1"/>
      <c r="L69" s="1"/>
      <c r="M69" s="1"/>
    </row>
    <row r="70" spans="1:13" ht="15.75" customHeight="1">
      <c r="A70" s="2"/>
      <c r="B70" s="2"/>
      <c r="C70" s="1"/>
      <c r="D70" s="2"/>
      <c r="E70" s="2"/>
      <c r="F70" s="1"/>
      <c r="G70" s="1"/>
      <c r="H70" s="1"/>
      <c r="I70" s="1"/>
      <c r="J70" s="1"/>
      <c r="K70" s="1"/>
      <c r="L70" s="1"/>
      <c r="M70" s="1"/>
    </row>
    <row r="71" spans="1:13" ht="15.75" customHeight="1">
      <c r="A71" s="2"/>
      <c r="B71" s="2"/>
      <c r="C71" s="1"/>
      <c r="D71" s="2"/>
      <c r="E71" s="2"/>
      <c r="F71" s="1"/>
      <c r="G71" s="1"/>
      <c r="H71" s="1"/>
      <c r="I71" s="1"/>
      <c r="J71" s="1"/>
      <c r="K71" s="1"/>
      <c r="L71" s="1"/>
      <c r="M71" s="1"/>
    </row>
    <row r="72" spans="1:13" ht="15.75" customHeight="1">
      <c r="A72" s="2"/>
      <c r="B72" s="2"/>
      <c r="C72" s="1"/>
      <c r="D72" s="2"/>
      <c r="E72" s="2"/>
      <c r="F72" s="1"/>
      <c r="G72" s="1"/>
      <c r="H72" s="1"/>
      <c r="I72" s="1"/>
      <c r="J72" s="1"/>
      <c r="K72" s="1"/>
      <c r="L72" s="1"/>
      <c r="M72" s="1"/>
    </row>
    <row r="73" spans="1:13" ht="15.75" customHeight="1">
      <c r="A73" s="2"/>
      <c r="B73" s="2"/>
      <c r="C73" s="1"/>
      <c r="D73" s="2"/>
      <c r="E73" s="2"/>
      <c r="F73" s="1"/>
      <c r="G73" s="1"/>
      <c r="H73" s="1"/>
      <c r="I73" s="1"/>
      <c r="J73" s="1"/>
      <c r="K73" s="1"/>
      <c r="L73" s="1"/>
      <c r="M73" s="1"/>
    </row>
    <row r="74" spans="1:13" ht="15.75" customHeight="1">
      <c r="A74" s="2"/>
      <c r="B74" s="2"/>
      <c r="C74" s="1"/>
      <c r="D74" s="2"/>
      <c r="E74" s="2"/>
      <c r="F74" s="1"/>
      <c r="G74" s="1"/>
      <c r="H74" s="1"/>
      <c r="I74" s="1"/>
      <c r="J74" s="1"/>
      <c r="K74" s="1"/>
      <c r="L74" s="1"/>
      <c r="M74" s="1"/>
    </row>
    <row r="75" spans="1:13" ht="15.75" customHeight="1">
      <c r="A75" s="2"/>
      <c r="B75" s="2"/>
      <c r="C75" s="1"/>
      <c r="D75" s="2"/>
      <c r="E75" s="2"/>
      <c r="F75" s="1"/>
      <c r="G75" s="1"/>
      <c r="H75" s="1"/>
      <c r="I75" s="1"/>
      <c r="J75" s="1"/>
      <c r="K75" s="1"/>
      <c r="L75" s="1"/>
      <c r="M75" s="1"/>
    </row>
    <row r="76" spans="1:13" ht="15.75" customHeight="1">
      <c r="A76" s="2"/>
      <c r="B76" s="2"/>
      <c r="C76" s="1"/>
      <c r="D76" s="2"/>
      <c r="E76" s="2"/>
      <c r="F76" s="1"/>
      <c r="G76" s="1"/>
      <c r="H76" s="1"/>
      <c r="I76" s="1"/>
      <c r="J76" s="1"/>
      <c r="K76" s="1"/>
      <c r="L76" s="1"/>
      <c r="M76" s="1"/>
    </row>
    <row r="77" spans="1:13" ht="15.75" customHeight="1">
      <c r="A77" s="2"/>
      <c r="B77" s="2"/>
      <c r="C77" s="1"/>
      <c r="D77" s="2"/>
      <c r="E77" s="2"/>
      <c r="F77" s="1"/>
      <c r="G77" s="1"/>
      <c r="H77" s="1"/>
      <c r="I77" s="1"/>
      <c r="J77" s="1"/>
      <c r="K77" s="1"/>
      <c r="L77" s="1"/>
      <c r="M77" s="1"/>
    </row>
    <row r="78" spans="1:13" ht="15.75" customHeight="1">
      <c r="A78" s="2"/>
      <c r="B78" s="2"/>
      <c r="C78" s="1"/>
      <c r="D78" s="2"/>
      <c r="E78" s="2"/>
      <c r="F78" s="1"/>
      <c r="G78" s="1"/>
      <c r="H78" s="1"/>
      <c r="I78" s="1"/>
      <c r="J78" s="1"/>
      <c r="K78" s="1"/>
      <c r="L78" s="1"/>
      <c r="M78" s="1"/>
    </row>
    <row r="79" spans="1:13" ht="15.75" customHeight="1">
      <c r="A79" s="2"/>
      <c r="B79" s="2"/>
      <c r="C79" s="1"/>
      <c r="D79" s="2"/>
      <c r="E79" s="2"/>
      <c r="F79" s="1"/>
      <c r="G79" s="1"/>
      <c r="H79" s="1"/>
      <c r="I79" s="1"/>
      <c r="J79" s="1"/>
      <c r="K79" s="1"/>
      <c r="L79" s="1"/>
      <c r="M79" s="1"/>
    </row>
    <row r="80" spans="1:13" ht="15.75" customHeight="1">
      <c r="A80" s="2"/>
      <c r="B80" s="2"/>
      <c r="C80" s="1"/>
      <c r="D80" s="2"/>
      <c r="E80" s="2"/>
      <c r="F80" s="1"/>
      <c r="G80" s="1"/>
      <c r="H80" s="1"/>
      <c r="I80" s="1"/>
      <c r="J80" s="1"/>
      <c r="K80" s="1"/>
      <c r="L80" s="1"/>
      <c r="M80" s="1"/>
    </row>
    <row r="81" spans="1:13" ht="15.75" customHeight="1">
      <c r="A81" s="2"/>
      <c r="B81" s="2"/>
      <c r="C81" s="1"/>
      <c r="D81" s="2"/>
      <c r="E81" s="2"/>
      <c r="F81" s="1"/>
      <c r="G81" s="1"/>
      <c r="H81" s="1"/>
      <c r="I81" s="1"/>
      <c r="J81" s="1"/>
      <c r="K81" s="1"/>
      <c r="L81" s="1"/>
      <c r="M81" s="1"/>
    </row>
    <row r="82" spans="1:13" ht="15.75" customHeight="1">
      <c r="A82" s="2"/>
      <c r="B82" s="2"/>
      <c r="C82" s="1"/>
      <c r="D82" s="2"/>
      <c r="E82" s="2"/>
      <c r="F82" s="1"/>
      <c r="G82" s="1"/>
      <c r="H82" s="1"/>
      <c r="I82" s="1"/>
      <c r="J82" s="1"/>
      <c r="K82" s="1"/>
      <c r="L82" s="1"/>
      <c r="M82" s="1"/>
    </row>
    <row r="83" spans="1:13" ht="15.75" customHeight="1">
      <c r="A83" s="2"/>
      <c r="B83" s="2"/>
      <c r="C83" s="1"/>
      <c r="D83" s="2"/>
      <c r="E83" s="2"/>
      <c r="F83" s="1"/>
      <c r="G83" s="1"/>
      <c r="H83" s="1"/>
      <c r="I83" s="1"/>
      <c r="J83" s="1"/>
      <c r="K83" s="1"/>
      <c r="L83" s="1"/>
      <c r="M83" s="1"/>
    </row>
    <row r="84" spans="1:13" ht="15.75" customHeight="1">
      <c r="A84" s="2"/>
      <c r="B84" s="2"/>
      <c r="C84" s="1"/>
      <c r="D84" s="2"/>
      <c r="E84" s="2"/>
      <c r="F84" s="1"/>
      <c r="G84" s="1"/>
      <c r="H84" s="1"/>
      <c r="I84" s="1"/>
      <c r="J84" s="1"/>
      <c r="K84" s="1"/>
      <c r="L84" s="1"/>
      <c r="M84" s="1"/>
    </row>
    <row r="85" spans="1:13" ht="15.75" customHeight="1">
      <c r="A85" s="2"/>
      <c r="B85" s="2"/>
      <c r="C85" s="1"/>
      <c r="D85" s="2"/>
      <c r="E85" s="2"/>
      <c r="F85" s="1"/>
      <c r="G85" s="1"/>
      <c r="H85" s="1"/>
      <c r="I85" s="1"/>
      <c r="J85" s="1"/>
      <c r="K85" s="1"/>
      <c r="L85" s="1"/>
      <c r="M85" s="1"/>
    </row>
    <row r="86" spans="1:13" ht="15.75" customHeight="1">
      <c r="A86" s="2"/>
      <c r="B86" s="2"/>
      <c r="C86" s="1"/>
      <c r="D86" s="2"/>
      <c r="E86" s="2"/>
      <c r="F86" s="1"/>
      <c r="G86" s="1"/>
      <c r="H86" s="1"/>
      <c r="I86" s="1"/>
      <c r="J86" s="1"/>
      <c r="K86" s="1"/>
      <c r="L86" s="1"/>
      <c r="M86" s="1"/>
    </row>
    <row r="87" spans="1:13" ht="15.75" customHeight="1">
      <c r="A87" s="2"/>
      <c r="B87" s="2"/>
      <c r="C87" s="1"/>
      <c r="D87" s="2"/>
      <c r="E87" s="2"/>
      <c r="F87" s="1"/>
      <c r="G87" s="1"/>
      <c r="H87" s="1"/>
      <c r="I87" s="1"/>
      <c r="J87" s="1"/>
      <c r="K87" s="1"/>
      <c r="L87" s="1"/>
      <c r="M87" s="1"/>
    </row>
    <row r="88" spans="1:13" ht="15.75" customHeight="1">
      <c r="A88" s="2"/>
      <c r="B88" s="2"/>
      <c r="C88" s="1"/>
      <c r="D88" s="2"/>
      <c r="E88" s="2"/>
      <c r="F88" s="1"/>
      <c r="G88" s="1"/>
      <c r="H88" s="1"/>
      <c r="I88" s="1"/>
      <c r="J88" s="1"/>
      <c r="K88" s="1"/>
      <c r="L88" s="1"/>
      <c r="M88" s="1"/>
    </row>
    <row r="89" spans="1:13" ht="15.75" customHeight="1">
      <c r="A89" s="2"/>
      <c r="B89" s="2"/>
      <c r="C89" s="1"/>
      <c r="D89" s="2"/>
      <c r="E89" s="2"/>
      <c r="F89" s="1"/>
      <c r="G89" s="1"/>
      <c r="H89" s="1"/>
      <c r="I89" s="1"/>
      <c r="J89" s="1"/>
      <c r="K89" s="1"/>
      <c r="L89" s="1"/>
      <c r="M89" s="1"/>
    </row>
    <row r="90" spans="1:13" ht="15.75" customHeight="1">
      <c r="A90" s="2"/>
      <c r="B90" s="2"/>
      <c r="C90" s="1"/>
      <c r="D90" s="2"/>
      <c r="E90" s="2"/>
      <c r="F90" s="1"/>
      <c r="G90" s="1"/>
      <c r="H90" s="1"/>
      <c r="I90" s="1"/>
      <c r="J90" s="1"/>
      <c r="K90" s="1"/>
      <c r="L90" s="1"/>
      <c r="M90" s="1"/>
    </row>
    <row r="91" spans="1:13" ht="15.75" customHeight="1">
      <c r="A91" s="2"/>
      <c r="B91" s="2"/>
      <c r="C91" s="1"/>
      <c r="D91" s="2"/>
      <c r="E91" s="2"/>
      <c r="F91" s="1"/>
      <c r="G91" s="1"/>
      <c r="H91" s="1"/>
      <c r="I91" s="1"/>
      <c r="J91" s="1"/>
      <c r="K91" s="1"/>
      <c r="L91" s="1"/>
      <c r="M91" s="1"/>
    </row>
    <row r="92" spans="1:13" ht="15.75" customHeight="1">
      <c r="A92" s="2"/>
      <c r="B92" s="2"/>
      <c r="C92" s="1"/>
      <c r="D92" s="2"/>
      <c r="E92" s="2"/>
      <c r="F92" s="1"/>
      <c r="G92" s="1"/>
      <c r="H92" s="1"/>
      <c r="I92" s="1"/>
      <c r="J92" s="1"/>
      <c r="K92" s="1"/>
      <c r="L92" s="1"/>
      <c r="M92" s="1"/>
    </row>
    <row r="93" spans="1:13" ht="15.75" customHeight="1">
      <c r="A93" s="2"/>
      <c r="B93" s="2"/>
      <c r="C93" s="1"/>
      <c r="D93" s="2"/>
      <c r="E93" s="2"/>
      <c r="F93" s="1"/>
      <c r="G93" s="1"/>
      <c r="H93" s="1"/>
      <c r="I93" s="1"/>
      <c r="J93" s="1"/>
      <c r="K93" s="1"/>
      <c r="L93" s="1"/>
      <c r="M93" s="1"/>
    </row>
    <row r="94" spans="1:13" ht="15.75" customHeight="1">
      <c r="A94" s="2"/>
      <c r="B94" s="2"/>
      <c r="C94" s="1"/>
      <c r="D94" s="2"/>
      <c r="E94" s="2"/>
      <c r="F94" s="1"/>
      <c r="G94" s="1"/>
      <c r="H94" s="1"/>
      <c r="I94" s="1"/>
      <c r="J94" s="1"/>
      <c r="K94" s="1"/>
      <c r="L94" s="1"/>
      <c r="M94" s="1"/>
    </row>
    <row r="95" spans="1:13" ht="15.75" customHeight="1">
      <c r="A95" s="2"/>
      <c r="B95" s="2"/>
      <c r="C95" s="1"/>
      <c r="D95" s="2"/>
      <c r="E95" s="2"/>
      <c r="F95" s="1"/>
      <c r="G95" s="1"/>
      <c r="H95" s="1"/>
      <c r="I95" s="1"/>
      <c r="J95" s="1"/>
      <c r="K95" s="1"/>
      <c r="L95" s="1"/>
      <c r="M95" s="1"/>
    </row>
    <row r="96" spans="1:13" ht="15.75" customHeight="1">
      <c r="A96" s="2"/>
      <c r="B96" s="2"/>
      <c r="C96" s="1"/>
      <c r="D96" s="2"/>
      <c r="E96" s="2"/>
      <c r="F96" s="1"/>
      <c r="G96" s="1"/>
      <c r="H96" s="1"/>
      <c r="I96" s="1"/>
      <c r="J96" s="1"/>
      <c r="K96" s="1"/>
      <c r="L96" s="1"/>
      <c r="M96" s="1"/>
    </row>
    <row r="97" spans="1:13" ht="15.75" customHeight="1">
      <c r="A97" s="2"/>
      <c r="B97" s="2"/>
      <c r="C97" s="1"/>
      <c r="D97" s="2"/>
      <c r="E97" s="2"/>
      <c r="F97" s="1"/>
      <c r="G97" s="1"/>
      <c r="H97" s="1"/>
      <c r="I97" s="1"/>
      <c r="J97" s="1"/>
      <c r="K97" s="1"/>
      <c r="L97" s="1"/>
      <c r="M97" s="1"/>
    </row>
    <row r="98" spans="1:13" ht="15.75" customHeight="1">
      <c r="A98" s="2"/>
      <c r="B98" s="2"/>
      <c r="C98" s="1"/>
      <c r="D98" s="2"/>
      <c r="E98" s="2"/>
      <c r="F98" s="1"/>
      <c r="G98" s="1"/>
      <c r="H98" s="1"/>
      <c r="I98" s="1"/>
      <c r="J98" s="1"/>
      <c r="K98" s="1"/>
      <c r="L98" s="1"/>
      <c r="M98" s="1"/>
    </row>
    <row r="99" spans="1:13" ht="15.75" customHeight="1">
      <c r="A99" s="2"/>
      <c r="B99" s="2"/>
      <c r="C99" s="1"/>
      <c r="D99" s="2"/>
      <c r="E99" s="2"/>
      <c r="F99" s="1"/>
      <c r="G99" s="1"/>
      <c r="H99" s="1"/>
      <c r="I99" s="1"/>
      <c r="J99" s="1"/>
      <c r="K99" s="1"/>
      <c r="L99" s="1"/>
      <c r="M99" s="1"/>
    </row>
    <row r="100" spans="1:13" ht="15.75" customHeight="1">
      <c r="A100" s="2"/>
      <c r="B100" s="2"/>
      <c r="C100" s="1"/>
      <c r="D100" s="2"/>
      <c r="E100" s="2"/>
      <c r="F100" s="1"/>
      <c r="G100" s="1"/>
      <c r="H100" s="1"/>
      <c r="I100" s="1"/>
      <c r="J100" s="1"/>
      <c r="K100" s="1"/>
      <c r="L100" s="1"/>
      <c r="M100" s="1"/>
    </row>
    <row r="101" spans="1:13" ht="15.75" customHeight="1">
      <c r="A101" s="2"/>
      <c r="B101" s="2"/>
      <c r="C101" s="1"/>
      <c r="D101" s="2"/>
      <c r="E101" s="2"/>
      <c r="F101" s="1"/>
      <c r="G101" s="1"/>
      <c r="H101" s="1"/>
      <c r="I101" s="1"/>
      <c r="J101" s="1"/>
      <c r="K101" s="1"/>
      <c r="L101" s="1"/>
      <c r="M101" s="1"/>
    </row>
    <row r="102" spans="1:13" ht="15.75" customHeight="1">
      <c r="A102" s="2"/>
      <c r="B102" s="2"/>
      <c r="C102" s="1"/>
      <c r="D102" s="2"/>
      <c r="E102" s="2"/>
      <c r="F102" s="1"/>
      <c r="G102" s="1"/>
      <c r="H102" s="1"/>
      <c r="I102" s="1"/>
      <c r="J102" s="1"/>
      <c r="K102" s="1"/>
      <c r="L102" s="1"/>
      <c r="M102" s="1"/>
    </row>
    <row r="103" spans="1:13" ht="15.75" customHeight="1">
      <c r="A103" s="2"/>
      <c r="B103" s="2"/>
      <c r="C103" s="1"/>
      <c r="D103" s="2"/>
      <c r="E103" s="2"/>
      <c r="F103" s="1"/>
      <c r="G103" s="1"/>
      <c r="H103" s="1"/>
      <c r="I103" s="1"/>
      <c r="J103" s="1"/>
      <c r="K103" s="1"/>
      <c r="L103" s="1"/>
      <c r="M103" s="1"/>
    </row>
    <row r="104" spans="1:13" ht="15.75" customHeight="1">
      <c r="A104" s="2"/>
      <c r="B104" s="2"/>
      <c r="C104" s="1"/>
      <c r="D104" s="2"/>
      <c r="E104" s="2"/>
      <c r="F104" s="1"/>
      <c r="G104" s="1"/>
      <c r="H104" s="1"/>
      <c r="I104" s="1"/>
      <c r="J104" s="1"/>
      <c r="K104" s="1"/>
      <c r="L104" s="1"/>
      <c r="M104" s="1"/>
    </row>
    <row r="105" spans="1:13" ht="15.75" customHeight="1">
      <c r="A105" s="2"/>
      <c r="B105" s="2"/>
      <c r="C105" s="1"/>
      <c r="D105" s="2"/>
      <c r="E105" s="2"/>
      <c r="F105" s="1"/>
      <c r="G105" s="1"/>
      <c r="H105" s="1"/>
      <c r="I105" s="1"/>
      <c r="J105" s="1"/>
      <c r="K105" s="1"/>
      <c r="L105" s="1"/>
      <c r="M105" s="1"/>
    </row>
    <row r="106" spans="1:13" ht="15.75" customHeight="1">
      <c r="A106" s="2"/>
      <c r="B106" s="2"/>
      <c r="C106" s="1"/>
      <c r="D106" s="2"/>
      <c r="E106" s="2"/>
      <c r="F106" s="1"/>
      <c r="G106" s="1"/>
      <c r="H106" s="1"/>
      <c r="I106" s="1"/>
      <c r="J106" s="1"/>
      <c r="K106" s="1"/>
      <c r="L106" s="1"/>
      <c r="M106" s="1"/>
    </row>
    <row r="107" spans="1:13" ht="15.75" customHeight="1">
      <c r="A107" s="2"/>
      <c r="B107" s="2"/>
      <c r="C107" s="1"/>
      <c r="D107" s="2"/>
      <c r="E107" s="2"/>
      <c r="F107" s="1"/>
      <c r="G107" s="1"/>
      <c r="H107" s="1"/>
      <c r="I107" s="1"/>
      <c r="J107" s="1"/>
      <c r="K107" s="1"/>
      <c r="L107" s="1"/>
      <c r="M107" s="1"/>
    </row>
    <row r="108" spans="1:13" ht="15.75" customHeight="1">
      <c r="A108" s="2"/>
      <c r="B108" s="2"/>
      <c r="C108" s="1"/>
      <c r="D108" s="2"/>
      <c r="E108" s="2"/>
      <c r="F108" s="1"/>
      <c r="G108" s="1"/>
      <c r="H108" s="1"/>
      <c r="I108" s="1"/>
      <c r="J108" s="1"/>
      <c r="K108" s="1"/>
      <c r="L108" s="1"/>
      <c r="M108" s="1"/>
    </row>
    <row r="109" spans="1:13" ht="15.75" customHeight="1">
      <c r="A109" s="2"/>
      <c r="B109" s="2"/>
      <c r="C109" s="1"/>
      <c r="D109" s="2"/>
      <c r="E109" s="2"/>
      <c r="F109" s="1"/>
      <c r="G109" s="1"/>
      <c r="H109" s="1"/>
      <c r="I109" s="1"/>
      <c r="J109" s="1"/>
      <c r="K109" s="1"/>
      <c r="L109" s="1"/>
      <c r="M109" s="1"/>
    </row>
    <row r="110" spans="1:13" ht="15.75" customHeight="1">
      <c r="A110" s="2"/>
      <c r="B110" s="2"/>
      <c r="C110" s="1"/>
      <c r="D110" s="2"/>
      <c r="E110" s="2"/>
      <c r="F110" s="1"/>
      <c r="G110" s="1"/>
      <c r="H110" s="1"/>
      <c r="I110" s="1"/>
      <c r="J110" s="1"/>
      <c r="K110" s="1"/>
      <c r="L110" s="1"/>
      <c r="M110" s="1"/>
    </row>
    <row r="111" spans="1:13" ht="15.75" customHeight="1">
      <c r="A111" s="2"/>
      <c r="B111" s="2"/>
      <c r="C111" s="1"/>
      <c r="D111" s="2"/>
      <c r="E111" s="2"/>
      <c r="F111" s="1"/>
      <c r="G111" s="1"/>
      <c r="H111" s="1"/>
      <c r="I111" s="1"/>
      <c r="J111" s="1"/>
      <c r="K111" s="1"/>
      <c r="L111" s="1"/>
      <c r="M111" s="1"/>
    </row>
    <row r="112" spans="1:13" ht="15.75" customHeight="1">
      <c r="A112" s="2"/>
      <c r="B112" s="2"/>
      <c r="C112" s="1"/>
      <c r="D112" s="2"/>
      <c r="E112" s="2"/>
      <c r="F112" s="1"/>
      <c r="G112" s="1"/>
      <c r="H112" s="1"/>
      <c r="I112" s="1"/>
      <c r="J112" s="1"/>
      <c r="K112" s="1"/>
      <c r="L112" s="1"/>
      <c r="M112" s="1"/>
    </row>
    <row r="113" spans="1:13" ht="15.75" customHeight="1">
      <c r="A113" s="2"/>
      <c r="B113" s="2"/>
      <c r="C113" s="1"/>
      <c r="D113" s="2"/>
      <c r="E113" s="2"/>
      <c r="F113" s="1"/>
      <c r="G113" s="1"/>
      <c r="H113" s="1"/>
      <c r="I113" s="1"/>
      <c r="J113" s="1"/>
      <c r="K113" s="1"/>
      <c r="L113" s="1"/>
      <c r="M113" s="1"/>
    </row>
    <row r="114" spans="1:13" ht="15.75" customHeight="1">
      <c r="A114" s="2"/>
      <c r="B114" s="2"/>
      <c r="C114" s="1"/>
      <c r="D114" s="2"/>
      <c r="E114" s="2"/>
      <c r="F114" s="1"/>
      <c r="G114" s="1"/>
      <c r="H114" s="1"/>
      <c r="I114" s="1"/>
      <c r="J114" s="1"/>
      <c r="K114" s="1"/>
      <c r="L114" s="1"/>
      <c r="M114" s="1"/>
    </row>
    <row r="115" spans="1:13" ht="15.75" customHeight="1">
      <c r="A115" s="2"/>
      <c r="B115" s="2"/>
      <c r="C115" s="1"/>
      <c r="D115" s="2"/>
      <c r="E115" s="2"/>
      <c r="F115" s="1"/>
      <c r="G115" s="1"/>
      <c r="H115" s="1"/>
      <c r="I115" s="1"/>
      <c r="J115" s="1"/>
      <c r="K115" s="1"/>
      <c r="L115" s="1"/>
      <c r="M115" s="1"/>
    </row>
    <row r="116" spans="1:13" ht="15.75" customHeight="1">
      <c r="A116" s="2"/>
      <c r="B116" s="2"/>
      <c r="C116" s="1"/>
      <c r="D116" s="2"/>
      <c r="E116" s="2"/>
      <c r="F116" s="1"/>
      <c r="G116" s="1"/>
      <c r="H116" s="1"/>
      <c r="I116" s="1"/>
      <c r="J116" s="1"/>
      <c r="K116" s="1"/>
      <c r="L116" s="1"/>
      <c r="M116" s="1"/>
    </row>
    <row r="117" spans="1:13" ht="15.75" customHeight="1">
      <c r="A117" s="2"/>
      <c r="B117" s="2"/>
      <c r="C117" s="1"/>
      <c r="D117" s="2"/>
      <c r="E117" s="2"/>
      <c r="F117" s="1"/>
      <c r="G117" s="1"/>
      <c r="H117" s="1"/>
      <c r="I117" s="1"/>
      <c r="J117" s="1"/>
      <c r="K117" s="1"/>
      <c r="L117" s="1"/>
      <c r="M117" s="1"/>
    </row>
    <row r="118" spans="1:13" ht="15.75" customHeight="1">
      <c r="A118" s="2"/>
      <c r="B118" s="2"/>
      <c r="C118" s="1"/>
      <c r="D118" s="2"/>
      <c r="E118" s="2"/>
      <c r="F118" s="1"/>
      <c r="G118" s="1"/>
      <c r="H118" s="1"/>
      <c r="I118" s="1"/>
      <c r="J118" s="1"/>
      <c r="K118" s="1"/>
      <c r="L118" s="1"/>
      <c r="M118" s="1"/>
    </row>
    <row r="119" spans="1:13" ht="15.75" customHeight="1">
      <c r="A119" s="2"/>
      <c r="B119" s="2"/>
      <c r="C119" s="1"/>
      <c r="D119" s="2"/>
      <c r="E119" s="2"/>
      <c r="F119" s="1"/>
      <c r="G119" s="1"/>
      <c r="H119" s="1"/>
      <c r="I119" s="1"/>
      <c r="J119" s="1"/>
      <c r="K119" s="1"/>
      <c r="L119" s="1"/>
      <c r="M119" s="1"/>
    </row>
    <row r="120" spans="1:13" ht="15.75" customHeight="1">
      <c r="A120" s="2"/>
      <c r="B120" s="2"/>
      <c r="C120" s="1"/>
      <c r="D120" s="2"/>
      <c r="E120" s="2"/>
      <c r="F120" s="1"/>
      <c r="G120" s="1"/>
      <c r="H120" s="1"/>
      <c r="I120" s="1"/>
      <c r="J120" s="1"/>
      <c r="K120" s="1"/>
      <c r="L120" s="1"/>
      <c r="M120" s="1"/>
    </row>
    <row r="121" spans="1:13" ht="15.75" customHeight="1">
      <c r="A121" s="2"/>
      <c r="B121" s="2"/>
      <c r="C121" s="1"/>
      <c r="D121" s="2"/>
      <c r="E121" s="2"/>
      <c r="F121" s="1"/>
      <c r="G121" s="1"/>
      <c r="H121" s="1"/>
      <c r="I121" s="1"/>
      <c r="J121" s="1"/>
      <c r="K121" s="1"/>
      <c r="L121" s="1"/>
      <c r="M121" s="1"/>
    </row>
    <row r="122" spans="1:13" ht="15.75" customHeight="1">
      <c r="A122" s="2"/>
      <c r="B122" s="2"/>
      <c r="C122" s="1"/>
      <c r="D122" s="2"/>
      <c r="E122" s="2"/>
      <c r="F122" s="1"/>
      <c r="G122" s="1"/>
      <c r="H122" s="1"/>
      <c r="I122" s="1"/>
      <c r="J122" s="1"/>
      <c r="K122" s="1"/>
      <c r="L122" s="1"/>
      <c r="M122" s="1"/>
    </row>
    <row r="123" spans="1:13" ht="15.75" customHeight="1">
      <c r="A123" s="2"/>
      <c r="B123" s="2"/>
      <c r="C123" s="1"/>
      <c r="D123" s="2"/>
      <c r="E123" s="2"/>
      <c r="F123" s="1"/>
      <c r="G123" s="1"/>
      <c r="H123" s="1"/>
      <c r="I123" s="1"/>
      <c r="J123" s="1"/>
      <c r="K123" s="1"/>
      <c r="L123" s="1"/>
      <c r="M123" s="1"/>
    </row>
    <row r="124" spans="1:13" ht="15.75" customHeight="1">
      <c r="A124" s="2"/>
      <c r="B124" s="2"/>
      <c r="C124" s="1"/>
      <c r="D124" s="2"/>
      <c r="E124" s="2"/>
      <c r="F124" s="1"/>
      <c r="G124" s="1"/>
      <c r="H124" s="1"/>
      <c r="I124" s="1"/>
      <c r="J124" s="1"/>
      <c r="K124" s="1"/>
      <c r="L124" s="1"/>
      <c r="M124" s="1"/>
    </row>
    <row r="125" spans="1:13" ht="15.75" customHeight="1">
      <c r="A125" s="2"/>
      <c r="B125" s="2"/>
      <c r="C125" s="1"/>
      <c r="D125" s="2"/>
      <c r="E125" s="2"/>
      <c r="F125" s="1"/>
      <c r="G125" s="1"/>
      <c r="H125" s="1"/>
      <c r="I125" s="1"/>
      <c r="J125" s="1"/>
      <c r="K125" s="1"/>
      <c r="L125" s="1"/>
      <c r="M125" s="1"/>
    </row>
    <row r="126" spans="1:13" ht="15.75" customHeight="1">
      <c r="A126" s="2"/>
      <c r="B126" s="2"/>
      <c r="C126" s="1"/>
      <c r="D126" s="2"/>
      <c r="E126" s="2"/>
      <c r="F126" s="1"/>
      <c r="G126" s="1"/>
      <c r="H126" s="1"/>
      <c r="I126" s="1"/>
      <c r="J126" s="1"/>
      <c r="K126" s="1"/>
      <c r="L126" s="1"/>
      <c r="M126" s="1"/>
    </row>
    <row r="127" spans="1:13" ht="15.75" customHeight="1">
      <c r="A127" s="2"/>
      <c r="B127" s="2"/>
      <c r="C127" s="1"/>
      <c r="D127" s="2"/>
      <c r="E127" s="2"/>
      <c r="F127" s="1"/>
      <c r="G127" s="1"/>
      <c r="H127" s="1"/>
      <c r="I127" s="1"/>
      <c r="J127" s="1"/>
      <c r="K127" s="1"/>
      <c r="L127" s="1"/>
      <c r="M127" s="1"/>
    </row>
    <row r="128" spans="1:13" ht="15.75" customHeight="1">
      <c r="A128" s="2"/>
      <c r="B128" s="2"/>
      <c r="C128" s="1"/>
      <c r="D128" s="2"/>
      <c r="E128" s="2"/>
      <c r="F128" s="1"/>
      <c r="G128" s="1"/>
      <c r="H128" s="1"/>
      <c r="I128" s="1"/>
      <c r="J128" s="1"/>
      <c r="K128" s="1"/>
      <c r="L128" s="1"/>
      <c r="M128" s="1"/>
    </row>
    <row r="129" spans="1:13" ht="15.75" customHeight="1">
      <c r="A129" s="2"/>
      <c r="B129" s="2"/>
      <c r="C129" s="1"/>
      <c r="D129" s="2"/>
      <c r="E129" s="2"/>
      <c r="F129" s="1"/>
      <c r="G129" s="1"/>
      <c r="H129" s="1"/>
      <c r="I129" s="1"/>
      <c r="J129" s="1"/>
      <c r="K129" s="1"/>
      <c r="L129" s="1"/>
      <c r="M129" s="1"/>
    </row>
    <row r="130" spans="1:13" ht="15.75" customHeight="1">
      <c r="A130" s="2"/>
      <c r="B130" s="2"/>
      <c r="C130" s="1"/>
      <c r="D130" s="2"/>
      <c r="E130" s="2"/>
      <c r="F130" s="1"/>
      <c r="G130" s="1"/>
      <c r="H130" s="1"/>
      <c r="I130" s="1"/>
      <c r="J130" s="1"/>
      <c r="K130" s="1"/>
      <c r="L130" s="1"/>
      <c r="M130" s="1"/>
    </row>
    <row r="131" spans="1:13" ht="15.75" customHeight="1">
      <c r="A131" s="2"/>
      <c r="B131" s="2"/>
      <c r="C131" s="1"/>
      <c r="D131" s="2"/>
      <c r="E131" s="2"/>
      <c r="F131" s="1"/>
      <c r="G131" s="1"/>
      <c r="H131" s="1"/>
      <c r="I131" s="1"/>
      <c r="J131" s="1"/>
      <c r="K131" s="1"/>
      <c r="L131" s="1"/>
      <c r="M131" s="1"/>
    </row>
    <row r="132" spans="1:13" ht="15.75" customHeight="1">
      <c r="A132" s="2"/>
      <c r="B132" s="2"/>
      <c r="C132" s="1"/>
      <c r="D132" s="2"/>
      <c r="E132" s="2"/>
      <c r="F132" s="1"/>
      <c r="G132" s="1"/>
      <c r="H132" s="1"/>
      <c r="I132" s="1"/>
      <c r="J132" s="1"/>
      <c r="K132" s="1"/>
      <c r="L132" s="1"/>
      <c r="M132" s="1"/>
    </row>
    <row r="133" spans="1:13" ht="15.75" customHeight="1">
      <c r="A133" s="2"/>
      <c r="B133" s="2"/>
      <c r="C133" s="1"/>
      <c r="D133" s="2"/>
      <c r="E133" s="2"/>
      <c r="F133" s="1"/>
      <c r="G133" s="1"/>
      <c r="H133" s="1"/>
      <c r="I133" s="1"/>
      <c r="J133" s="1"/>
      <c r="K133" s="1"/>
      <c r="L133" s="1"/>
      <c r="M133" s="1"/>
    </row>
    <row r="134" spans="1:13" ht="15.75" customHeight="1">
      <c r="A134" s="2"/>
      <c r="B134" s="2"/>
      <c r="C134" s="1"/>
      <c r="D134" s="2"/>
      <c r="E134" s="2"/>
      <c r="F134" s="1"/>
      <c r="G134" s="1"/>
      <c r="H134" s="1"/>
      <c r="I134" s="1"/>
      <c r="J134" s="1"/>
      <c r="K134" s="1"/>
      <c r="L134" s="1"/>
      <c r="M134" s="1"/>
    </row>
    <row r="135" spans="1:13" ht="15.75" customHeight="1">
      <c r="A135" s="2"/>
      <c r="B135" s="2"/>
      <c r="C135" s="1"/>
      <c r="D135" s="2"/>
      <c r="E135" s="2"/>
      <c r="F135" s="1"/>
      <c r="G135" s="1"/>
      <c r="H135" s="1"/>
      <c r="I135" s="1"/>
      <c r="J135" s="1"/>
      <c r="K135" s="1"/>
      <c r="L135" s="1"/>
      <c r="M135" s="1"/>
    </row>
    <row r="136" spans="1:13" ht="15.75" customHeight="1">
      <c r="A136" s="2"/>
      <c r="B136" s="2"/>
      <c r="C136" s="1"/>
      <c r="D136" s="2"/>
      <c r="E136" s="2"/>
      <c r="F136" s="1"/>
      <c r="G136" s="1"/>
      <c r="H136" s="1"/>
      <c r="I136" s="1"/>
      <c r="J136" s="1"/>
      <c r="K136" s="1"/>
      <c r="L136" s="1"/>
      <c r="M136" s="1"/>
    </row>
    <row r="137" spans="1:13" ht="15.75" customHeight="1">
      <c r="A137" s="2"/>
      <c r="B137" s="2"/>
      <c r="C137" s="1"/>
      <c r="D137" s="2"/>
      <c r="E137" s="2"/>
      <c r="F137" s="1"/>
      <c r="G137" s="1"/>
      <c r="H137" s="1"/>
      <c r="I137" s="1"/>
      <c r="J137" s="1"/>
      <c r="K137" s="1"/>
      <c r="L137" s="1"/>
      <c r="M137" s="1"/>
    </row>
    <row r="138" spans="1:13" ht="15.75" customHeight="1">
      <c r="A138" s="2"/>
      <c r="B138" s="2"/>
      <c r="C138" s="1"/>
      <c r="D138" s="2"/>
      <c r="E138" s="2"/>
      <c r="F138" s="1"/>
      <c r="G138" s="1"/>
      <c r="H138" s="1"/>
      <c r="I138" s="1"/>
      <c r="J138" s="1"/>
      <c r="K138" s="1"/>
      <c r="L138" s="1"/>
      <c r="M138" s="1"/>
    </row>
    <row r="139" spans="1:13" ht="15.75" customHeight="1">
      <c r="A139" s="2"/>
      <c r="B139" s="2"/>
      <c r="C139" s="1"/>
      <c r="D139" s="2"/>
      <c r="E139" s="2"/>
      <c r="F139" s="1"/>
      <c r="G139" s="1"/>
      <c r="H139" s="1"/>
      <c r="I139" s="1"/>
      <c r="J139" s="1"/>
      <c r="K139" s="1"/>
      <c r="L139" s="1"/>
      <c r="M139" s="1"/>
    </row>
    <row r="140" spans="1:13" ht="15.75" customHeight="1">
      <c r="A140" s="2"/>
      <c r="B140" s="2"/>
      <c r="C140" s="1"/>
      <c r="D140" s="2"/>
      <c r="E140" s="2"/>
      <c r="F140" s="1"/>
      <c r="G140" s="1"/>
      <c r="H140" s="1"/>
      <c r="I140" s="1"/>
      <c r="J140" s="1"/>
      <c r="K140" s="1"/>
      <c r="L140" s="1"/>
      <c r="M140" s="1"/>
    </row>
    <row r="141" spans="1:13" ht="15.75" customHeight="1">
      <c r="A141" s="2"/>
      <c r="B141" s="2"/>
      <c r="C141" s="1"/>
      <c r="D141" s="2"/>
      <c r="E141" s="2"/>
      <c r="F141" s="1"/>
      <c r="G141" s="1"/>
      <c r="H141" s="1"/>
      <c r="I141" s="1"/>
      <c r="J141" s="1"/>
      <c r="K141" s="1"/>
      <c r="L141" s="1"/>
      <c r="M141" s="1"/>
    </row>
    <row r="142" spans="1:13" ht="15.75" customHeight="1">
      <c r="A142" s="2"/>
      <c r="B142" s="2"/>
      <c r="C142" s="1"/>
      <c r="D142" s="2"/>
      <c r="E142" s="2"/>
      <c r="F142" s="1"/>
      <c r="G142" s="1"/>
      <c r="H142" s="1"/>
      <c r="I142" s="1"/>
      <c r="J142" s="1"/>
      <c r="K142" s="1"/>
      <c r="L142" s="1"/>
      <c r="M142" s="1"/>
    </row>
    <row r="143" spans="1:13" ht="15.75" customHeight="1">
      <c r="A143" s="2"/>
      <c r="B143" s="2"/>
      <c r="C143" s="1"/>
      <c r="D143" s="2"/>
      <c r="E143" s="2"/>
      <c r="F143" s="1"/>
      <c r="G143" s="1"/>
      <c r="H143" s="1"/>
      <c r="I143" s="1"/>
      <c r="J143" s="1"/>
      <c r="K143" s="1"/>
      <c r="L143" s="1"/>
      <c r="M143" s="1"/>
    </row>
    <row r="144" spans="1:13" ht="15.75" customHeight="1">
      <c r="A144" s="2"/>
      <c r="B144" s="2"/>
      <c r="C144" s="1"/>
      <c r="D144" s="2"/>
      <c r="E144" s="2"/>
      <c r="F144" s="1"/>
      <c r="G144" s="1"/>
      <c r="H144" s="1"/>
      <c r="I144" s="1"/>
      <c r="J144" s="1"/>
      <c r="K144" s="1"/>
      <c r="L144" s="1"/>
      <c r="M144" s="1"/>
    </row>
    <row r="145" spans="1:13" ht="15.75" customHeight="1">
      <c r="A145" s="2"/>
      <c r="B145" s="2"/>
      <c r="C145" s="1"/>
      <c r="D145" s="2"/>
      <c r="E145" s="2"/>
      <c r="F145" s="1"/>
      <c r="G145" s="1"/>
      <c r="H145" s="1"/>
      <c r="I145" s="1"/>
      <c r="J145" s="1"/>
      <c r="K145" s="1"/>
      <c r="L145" s="1"/>
      <c r="M145" s="1"/>
    </row>
    <row r="146" spans="1:13" ht="15.75" customHeight="1">
      <c r="A146" s="2"/>
      <c r="B146" s="2"/>
      <c r="C146" s="1"/>
      <c r="D146" s="2"/>
      <c r="E146" s="2"/>
      <c r="F146" s="1"/>
      <c r="G146" s="1"/>
      <c r="H146" s="1"/>
      <c r="I146" s="1"/>
      <c r="J146" s="1"/>
      <c r="K146" s="1"/>
      <c r="L146" s="1"/>
      <c r="M146" s="1"/>
    </row>
    <row r="147" spans="1:13" ht="15.75" customHeight="1">
      <c r="A147" s="2"/>
      <c r="B147" s="2"/>
      <c r="C147" s="1"/>
      <c r="D147" s="2"/>
      <c r="E147" s="2"/>
      <c r="F147" s="1"/>
      <c r="G147" s="1"/>
      <c r="H147" s="1"/>
      <c r="I147" s="1"/>
      <c r="J147" s="1"/>
      <c r="K147" s="1"/>
      <c r="L147" s="1"/>
      <c r="M147" s="1"/>
    </row>
    <row r="148" spans="1:13" ht="15.75" customHeight="1">
      <c r="A148" s="2"/>
      <c r="B148" s="2"/>
      <c r="C148" s="1"/>
      <c r="D148" s="2"/>
      <c r="E148" s="2"/>
      <c r="F148" s="1"/>
      <c r="G148" s="1"/>
      <c r="H148" s="1"/>
      <c r="I148" s="1"/>
      <c r="J148" s="1"/>
      <c r="K148" s="1"/>
      <c r="L148" s="1"/>
      <c r="M148" s="1"/>
    </row>
    <row r="149" spans="1:13" ht="15.75" customHeight="1">
      <c r="A149" s="2"/>
      <c r="B149" s="2"/>
      <c r="C149" s="1"/>
      <c r="D149" s="2"/>
      <c r="E149" s="2"/>
      <c r="F149" s="1"/>
      <c r="G149" s="1"/>
      <c r="H149" s="1"/>
      <c r="I149" s="1"/>
      <c r="J149" s="1"/>
      <c r="K149" s="1"/>
      <c r="L149" s="1"/>
      <c r="M149" s="1"/>
    </row>
    <row r="150" spans="1:13" ht="15.75" customHeight="1">
      <c r="A150" s="2"/>
      <c r="B150" s="2"/>
      <c r="C150" s="1"/>
      <c r="D150" s="2"/>
      <c r="E150" s="2"/>
      <c r="F150" s="1"/>
      <c r="G150" s="1"/>
      <c r="H150" s="1"/>
      <c r="I150" s="1"/>
      <c r="J150" s="1"/>
      <c r="K150" s="1"/>
      <c r="L150" s="1"/>
      <c r="M150" s="1"/>
    </row>
    <row r="151" spans="1:13" ht="15.75" customHeight="1">
      <c r="A151" s="2"/>
      <c r="B151" s="2"/>
      <c r="C151" s="1"/>
      <c r="D151" s="2"/>
      <c r="E151" s="2"/>
      <c r="F151" s="1"/>
      <c r="G151" s="1"/>
      <c r="H151" s="1"/>
      <c r="I151" s="1"/>
      <c r="J151" s="1"/>
      <c r="K151" s="1"/>
      <c r="L151" s="1"/>
      <c r="M151" s="1"/>
    </row>
    <row r="152" spans="1:13" ht="15.75" customHeight="1">
      <c r="A152" s="2"/>
      <c r="B152" s="2"/>
      <c r="C152" s="1"/>
      <c r="D152" s="2"/>
      <c r="E152" s="2"/>
      <c r="F152" s="1"/>
      <c r="G152" s="1"/>
      <c r="H152" s="1"/>
      <c r="I152" s="1"/>
      <c r="J152" s="1"/>
      <c r="K152" s="1"/>
      <c r="L152" s="1"/>
      <c r="M152" s="1"/>
    </row>
    <row r="153" spans="1:13" ht="15.75" customHeight="1">
      <c r="A153" s="2"/>
      <c r="B153" s="2"/>
      <c r="C153" s="1"/>
      <c r="D153" s="2"/>
      <c r="E153" s="2"/>
      <c r="F153" s="1"/>
      <c r="G153" s="1"/>
      <c r="H153" s="1"/>
      <c r="I153" s="1"/>
      <c r="J153" s="1"/>
      <c r="K153" s="1"/>
      <c r="L153" s="1"/>
      <c r="M153" s="1"/>
    </row>
    <row r="154" spans="1:13" ht="15.75" customHeight="1">
      <c r="A154" s="2"/>
      <c r="B154" s="2"/>
      <c r="C154" s="1"/>
      <c r="D154" s="2"/>
      <c r="E154" s="2"/>
      <c r="F154" s="1"/>
      <c r="G154" s="1"/>
      <c r="H154" s="1"/>
      <c r="I154" s="1"/>
      <c r="J154" s="1"/>
      <c r="K154" s="1"/>
      <c r="L154" s="1"/>
      <c r="M154" s="1"/>
    </row>
    <row r="155" spans="1:13" ht="15.75" customHeight="1">
      <c r="A155" s="2"/>
      <c r="B155" s="2"/>
      <c r="C155" s="1"/>
      <c r="D155" s="2"/>
      <c r="E155" s="2"/>
      <c r="F155" s="1"/>
      <c r="G155" s="1"/>
      <c r="H155" s="1"/>
      <c r="I155" s="1"/>
      <c r="J155" s="1"/>
      <c r="K155" s="1"/>
      <c r="L155" s="1"/>
      <c r="M155" s="1"/>
    </row>
    <row r="156" spans="1:13" ht="15.75" customHeight="1">
      <c r="A156" s="2"/>
      <c r="B156" s="2"/>
      <c r="C156" s="1"/>
      <c r="D156" s="2"/>
      <c r="E156" s="2"/>
      <c r="F156" s="1"/>
      <c r="G156" s="1"/>
      <c r="H156" s="1"/>
      <c r="I156" s="1"/>
      <c r="J156" s="1"/>
      <c r="K156" s="1"/>
      <c r="L156" s="1"/>
      <c r="M156" s="1"/>
    </row>
    <row r="157" spans="1:13" ht="15.75" customHeight="1">
      <c r="A157" s="2"/>
      <c r="B157" s="2"/>
      <c r="C157" s="1"/>
      <c r="D157" s="2"/>
      <c r="E157" s="2"/>
      <c r="F157" s="1"/>
      <c r="G157" s="1"/>
      <c r="H157" s="1"/>
      <c r="I157" s="1"/>
      <c r="J157" s="1"/>
      <c r="K157" s="1"/>
      <c r="L157" s="1"/>
      <c r="M157" s="1"/>
    </row>
    <row r="158" spans="1:13" ht="15.75" customHeight="1">
      <c r="A158" s="2"/>
      <c r="B158" s="2"/>
      <c r="C158" s="1"/>
      <c r="D158" s="2"/>
      <c r="E158" s="2"/>
      <c r="F158" s="1"/>
      <c r="G158" s="1"/>
      <c r="H158" s="1"/>
      <c r="I158" s="1"/>
      <c r="J158" s="1"/>
      <c r="K158" s="1"/>
      <c r="L158" s="1"/>
      <c r="M158" s="1"/>
    </row>
    <row r="159" spans="1:13" ht="15.75" customHeight="1">
      <c r="A159" s="2"/>
      <c r="B159" s="2"/>
      <c r="C159" s="1"/>
      <c r="D159" s="2"/>
      <c r="E159" s="2"/>
      <c r="F159" s="1"/>
      <c r="G159" s="1"/>
      <c r="H159" s="1"/>
      <c r="I159" s="1"/>
      <c r="J159" s="1"/>
      <c r="K159" s="1"/>
      <c r="L159" s="1"/>
      <c r="M159" s="1"/>
    </row>
    <row r="160" spans="1:13" ht="15.75" customHeight="1">
      <c r="A160" s="2"/>
      <c r="B160" s="2"/>
      <c r="C160" s="1"/>
      <c r="D160" s="2"/>
      <c r="E160" s="2"/>
      <c r="F160" s="1"/>
      <c r="G160" s="1"/>
      <c r="H160" s="1"/>
      <c r="I160" s="1"/>
      <c r="J160" s="1"/>
      <c r="K160" s="1"/>
      <c r="L160" s="1"/>
      <c r="M160" s="1"/>
    </row>
    <row r="161" spans="1:13" ht="15.75" customHeight="1">
      <c r="A161" s="2"/>
      <c r="B161" s="2"/>
      <c r="C161" s="1"/>
      <c r="D161" s="2"/>
      <c r="E161" s="2"/>
      <c r="F161" s="1"/>
      <c r="G161" s="1"/>
      <c r="H161" s="1"/>
      <c r="I161" s="1"/>
      <c r="J161" s="1"/>
      <c r="K161" s="1"/>
      <c r="L161" s="1"/>
      <c r="M161" s="1"/>
    </row>
    <row r="162" spans="1:13" ht="15.75" customHeight="1">
      <c r="A162" s="2"/>
      <c r="B162" s="2"/>
      <c r="C162" s="1"/>
      <c r="D162" s="2"/>
      <c r="E162" s="2"/>
      <c r="F162" s="1"/>
      <c r="G162" s="1"/>
      <c r="H162" s="1"/>
      <c r="I162" s="1"/>
      <c r="J162" s="1"/>
      <c r="K162" s="1"/>
      <c r="L162" s="1"/>
      <c r="M162" s="1"/>
    </row>
    <row r="163" spans="1:13" ht="15.75" customHeight="1">
      <c r="A163" s="2"/>
      <c r="B163" s="2"/>
      <c r="C163" s="1"/>
      <c r="D163" s="2"/>
      <c r="E163" s="2"/>
      <c r="F163" s="1"/>
      <c r="G163" s="1"/>
      <c r="H163" s="1"/>
      <c r="I163" s="1"/>
      <c r="J163" s="1"/>
      <c r="K163" s="1"/>
      <c r="L163" s="1"/>
      <c r="M163" s="1"/>
    </row>
    <row r="164" spans="1:13" ht="15.75" customHeight="1">
      <c r="A164" s="2"/>
      <c r="B164" s="2"/>
      <c r="C164" s="1"/>
      <c r="D164" s="2"/>
      <c r="E164" s="2"/>
      <c r="F164" s="1"/>
      <c r="G164" s="1"/>
      <c r="H164" s="1"/>
      <c r="I164" s="1"/>
      <c r="J164" s="1"/>
      <c r="K164" s="1"/>
      <c r="L164" s="1"/>
      <c r="M164" s="1"/>
    </row>
    <row r="165" spans="1:13" ht="15.75" customHeight="1">
      <c r="A165" s="2"/>
      <c r="B165" s="2"/>
      <c r="C165" s="1"/>
      <c r="D165" s="2"/>
      <c r="E165" s="2"/>
      <c r="F165" s="1"/>
      <c r="G165" s="1"/>
      <c r="H165" s="1"/>
      <c r="I165" s="1"/>
      <c r="J165" s="1"/>
      <c r="K165" s="1"/>
      <c r="L165" s="1"/>
      <c r="M165" s="1"/>
    </row>
    <row r="166" spans="1:13" ht="15.75" customHeight="1">
      <c r="A166" s="2"/>
      <c r="B166" s="2"/>
      <c r="C166" s="1"/>
      <c r="D166" s="2"/>
      <c r="E166" s="2"/>
      <c r="F166" s="1"/>
      <c r="G166" s="1"/>
      <c r="H166" s="1"/>
      <c r="I166" s="1"/>
      <c r="J166" s="1"/>
      <c r="K166" s="1"/>
      <c r="L166" s="1"/>
      <c r="M166" s="1"/>
    </row>
    <row r="167" spans="1:13" ht="15.75" customHeight="1">
      <c r="A167" s="2"/>
      <c r="B167" s="2"/>
      <c r="C167" s="1"/>
      <c r="D167" s="2"/>
      <c r="E167" s="2"/>
      <c r="F167" s="1"/>
      <c r="G167" s="1"/>
      <c r="H167" s="1"/>
      <c r="I167" s="1"/>
      <c r="J167" s="1"/>
      <c r="K167" s="1"/>
      <c r="L167" s="1"/>
      <c r="M167" s="1"/>
    </row>
    <row r="168" spans="1:13" ht="15.75" customHeight="1">
      <c r="A168" s="2"/>
      <c r="B168" s="2"/>
      <c r="C168" s="1"/>
      <c r="D168" s="2"/>
      <c r="E168" s="2"/>
      <c r="F168" s="1"/>
      <c r="G168" s="1"/>
      <c r="H168" s="1"/>
      <c r="I168" s="1"/>
      <c r="J168" s="1"/>
      <c r="K168" s="1"/>
      <c r="L168" s="1"/>
      <c r="M168" s="1"/>
    </row>
    <row r="169" spans="1:13" ht="15.75" customHeight="1">
      <c r="A169" s="2"/>
      <c r="B169" s="2"/>
      <c r="C169" s="1"/>
      <c r="D169" s="2"/>
      <c r="E169" s="2"/>
      <c r="F169" s="1"/>
      <c r="G169" s="1"/>
      <c r="H169" s="1"/>
      <c r="I169" s="1"/>
      <c r="J169" s="1"/>
      <c r="K169" s="1"/>
      <c r="L169" s="1"/>
      <c r="M169" s="1"/>
    </row>
    <row r="170" spans="1:13" ht="15.75" customHeight="1">
      <c r="A170" s="2"/>
      <c r="B170" s="2"/>
      <c r="C170" s="1"/>
      <c r="D170" s="2"/>
      <c r="E170" s="2"/>
      <c r="F170" s="1"/>
      <c r="G170" s="1"/>
      <c r="H170" s="1"/>
      <c r="I170" s="1"/>
      <c r="J170" s="1"/>
      <c r="K170" s="1"/>
      <c r="L170" s="1"/>
      <c r="M170" s="1"/>
    </row>
    <row r="171" spans="1:13" ht="15.75" customHeight="1">
      <c r="A171" s="2"/>
      <c r="B171" s="2"/>
      <c r="C171" s="1"/>
      <c r="D171" s="2"/>
      <c r="E171" s="2"/>
      <c r="F171" s="1"/>
      <c r="G171" s="1"/>
      <c r="H171" s="1"/>
      <c r="I171" s="1"/>
      <c r="J171" s="1"/>
      <c r="K171" s="1"/>
      <c r="L171" s="1"/>
      <c r="M171" s="1"/>
    </row>
    <row r="172" spans="1:13" ht="15.75" customHeight="1">
      <c r="A172" s="2"/>
      <c r="B172" s="2"/>
      <c r="C172" s="1"/>
      <c r="D172" s="2"/>
      <c r="E172" s="2"/>
      <c r="F172" s="1"/>
      <c r="G172" s="1"/>
      <c r="H172" s="1"/>
      <c r="I172" s="1"/>
      <c r="J172" s="1"/>
      <c r="K172" s="1"/>
      <c r="L172" s="1"/>
      <c r="M172" s="1"/>
    </row>
    <row r="173" spans="1:13" ht="15.75" customHeight="1">
      <c r="A173" s="2"/>
      <c r="B173" s="2"/>
      <c r="C173" s="1"/>
      <c r="D173" s="2"/>
      <c r="E173" s="2"/>
      <c r="F173" s="1"/>
      <c r="G173" s="1"/>
      <c r="H173" s="1"/>
      <c r="I173" s="1"/>
      <c r="J173" s="1"/>
      <c r="K173" s="1"/>
      <c r="L173" s="1"/>
      <c r="M173" s="1"/>
    </row>
    <row r="174" spans="1:13" ht="15.75" customHeight="1">
      <c r="A174" s="2"/>
      <c r="B174" s="2"/>
      <c r="C174" s="1"/>
      <c r="D174" s="2"/>
      <c r="E174" s="2"/>
      <c r="F174" s="1"/>
      <c r="G174" s="1"/>
      <c r="H174" s="1"/>
      <c r="I174" s="1"/>
      <c r="J174" s="1"/>
      <c r="K174" s="1"/>
      <c r="L174" s="1"/>
      <c r="M174" s="1"/>
    </row>
    <row r="175" spans="1:13" ht="15.75" customHeight="1">
      <c r="A175" s="2"/>
      <c r="B175" s="2"/>
      <c r="C175" s="1"/>
      <c r="D175" s="2"/>
      <c r="E175" s="2"/>
      <c r="F175" s="1"/>
      <c r="G175" s="1"/>
      <c r="H175" s="1"/>
      <c r="I175" s="1"/>
      <c r="J175" s="1"/>
      <c r="K175" s="1"/>
      <c r="L175" s="1"/>
      <c r="M175" s="1"/>
    </row>
    <row r="176" spans="1:13" ht="15.75" customHeight="1">
      <c r="A176" s="2"/>
      <c r="B176" s="2"/>
      <c r="C176" s="1"/>
      <c r="D176" s="2"/>
      <c r="E176" s="2"/>
      <c r="F176" s="1"/>
      <c r="G176" s="1"/>
      <c r="H176" s="1"/>
      <c r="I176" s="1"/>
      <c r="J176" s="1"/>
      <c r="K176" s="1"/>
      <c r="L176" s="1"/>
      <c r="M176" s="1"/>
    </row>
    <row r="177" spans="1:13" ht="15.75" customHeight="1">
      <c r="A177" s="2"/>
      <c r="B177" s="2"/>
      <c r="C177" s="1"/>
      <c r="D177" s="2"/>
      <c r="E177" s="2"/>
      <c r="F177" s="1"/>
      <c r="G177" s="1"/>
      <c r="H177" s="1"/>
      <c r="I177" s="1"/>
      <c r="J177" s="1"/>
      <c r="K177" s="1"/>
      <c r="L177" s="1"/>
      <c r="M177" s="1"/>
    </row>
    <row r="178" spans="1:13" ht="15.75" customHeight="1">
      <c r="A178" s="2"/>
      <c r="B178" s="2"/>
      <c r="C178" s="1"/>
      <c r="D178" s="2"/>
      <c r="E178" s="2"/>
      <c r="F178" s="1"/>
      <c r="G178" s="1"/>
      <c r="H178" s="1"/>
      <c r="I178" s="1"/>
      <c r="J178" s="1"/>
      <c r="K178" s="1"/>
      <c r="L178" s="1"/>
      <c r="M178" s="1"/>
    </row>
    <row r="179" spans="1:13" ht="15.75" customHeight="1">
      <c r="A179" s="2"/>
      <c r="B179" s="2"/>
      <c r="C179" s="1"/>
      <c r="D179" s="2"/>
      <c r="E179" s="2"/>
      <c r="F179" s="1"/>
      <c r="G179" s="1"/>
      <c r="H179" s="1"/>
      <c r="I179" s="1"/>
      <c r="J179" s="1"/>
      <c r="K179" s="1"/>
      <c r="L179" s="1"/>
      <c r="M179" s="1"/>
    </row>
    <row r="180" spans="1:13" ht="15.75" customHeight="1">
      <c r="A180" s="2"/>
      <c r="B180" s="2"/>
      <c r="C180" s="1"/>
      <c r="D180" s="2"/>
      <c r="E180" s="2"/>
      <c r="F180" s="1"/>
      <c r="G180" s="1"/>
      <c r="H180" s="1"/>
      <c r="I180" s="1"/>
      <c r="J180" s="1"/>
      <c r="K180" s="1"/>
      <c r="L180" s="1"/>
      <c r="M180" s="1"/>
    </row>
    <row r="181" spans="1:13" ht="15.75" customHeight="1">
      <c r="A181" s="2"/>
      <c r="B181" s="2"/>
      <c r="C181" s="1"/>
      <c r="D181" s="2"/>
      <c r="E181" s="2"/>
      <c r="F181" s="1"/>
      <c r="G181" s="1"/>
      <c r="H181" s="1"/>
      <c r="I181" s="1"/>
      <c r="J181" s="1"/>
      <c r="K181" s="1"/>
      <c r="L181" s="1"/>
      <c r="M181" s="1"/>
    </row>
    <row r="182" spans="1:13" ht="15.75" customHeight="1">
      <c r="A182" s="2"/>
      <c r="B182" s="2"/>
      <c r="C182" s="1"/>
      <c r="D182" s="2"/>
      <c r="E182" s="2"/>
      <c r="F182" s="1"/>
      <c r="G182" s="1"/>
      <c r="H182" s="1"/>
      <c r="I182" s="1"/>
      <c r="J182" s="1"/>
      <c r="K182" s="1"/>
      <c r="L182" s="1"/>
      <c r="M182" s="1"/>
    </row>
    <row r="183" spans="1:13" ht="15.75" customHeight="1">
      <c r="A183" s="2"/>
      <c r="B183" s="2"/>
      <c r="C183" s="1"/>
      <c r="D183" s="2"/>
      <c r="E183" s="2"/>
      <c r="F183" s="1"/>
      <c r="G183" s="1"/>
      <c r="H183" s="1"/>
      <c r="I183" s="1"/>
      <c r="J183" s="1"/>
      <c r="K183" s="1"/>
      <c r="L183" s="1"/>
      <c r="M183" s="1"/>
    </row>
    <row r="184" spans="1:13" ht="15.75" customHeight="1">
      <c r="A184" s="2"/>
      <c r="B184" s="2"/>
      <c r="C184" s="1"/>
      <c r="D184" s="2"/>
      <c r="E184" s="2"/>
      <c r="F184" s="1"/>
      <c r="G184" s="1"/>
      <c r="H184" s="1"/>
      <c r="I184" s="1"/>
      <c r="J184" s="1"/>
      <c r="K184" s="1"/>
      <c r="L184" s="1"/>
      <c r="M184" s="1"/>
    </row>
    <row r="185" spans="1:13" ht="15.75" customHeight="1">
      <c r="A185" s="2"/>
      <c r="B185" s="2"/>
      <c r="C185" s="1"/>
      <c r="D185" s="2"/>
      <c r="E185" s="2"/>
      <c r="F185" s="1"/>
      <c r="G185" s="1"/>
      <c r="H185" s="1"/>
      <c r="I185" s="1"/>
      <c r="J185" s="1"/>
      <c r="K185" s="1"/>
      <c r="L185" s="1"/>
      <c r="M185" s="1"/>
    </row>
    <row r="186" spans="1:13" ht="15.75" customHeight="1">
      <c r="A186" s="2"/>
      <c r="B186" s="2"/>
      <c r="C186" s="1"/>
      <c r="D186" s="2"/>
      <c r="E186" s="2"/>
      <c r="F186" s="1"/>
      <c r="G186" s="1"/>
      <c r="H186" s="1"/>
      <c r="I186" s="1"/>
      <c r="J186" s="1"/>
      <c r="K186" s="1"/>
      <c r="L186" s="1"/>
      <c r="M186" s="1"/>
    </row>
    <row r="187" spans="1:13" ht="15.75" customHeight="1">
      <c r="A187" s="2"/>
      <c r="B187" s="2"/>
      <c r="C187" s="1"/>
      <c r="D187" s="2"/>
      <c r="E187" s="2"/>
      <c r="F187" s="1"/>
      <c r="G187" s="1"/>
      <c r="H187" s="1"/>
      <c r="I187" s="1"/>
      <c r="J187" s="1"/>
      <c r="K187" s="1"/>
      <c r="L187" s="1"/>
      <c r="M187" s="1"/>
    </row>
    <row r="188" spans="1:13" ht="15.75" customHeight="1">
      <c r="A188" s="2"/>
      <c r="B188" s="2"/>
      <c r="C188" s="1"/>
      <c r="D188" s="2"/>
      <c r="E188" s="2"/>
      <c r="F188" s="1"/>
      <c r="G188" s="1"/>
      <c r="H188" s="1"/>
      <c r="I188" s="1"/>
      <c r="J188" s="1"/>
      <c r="K188" s="1"/>
      <c r="L188" s="1"/>
      <c r="M188" s="1"/>
    </row>
    <row r="189" spans="1:13" ht="15.75" customHeight="1">
      <c r="A189" s="2"/>
      <c r="B189" s="2"/>
      <c r="C189" s="1"/>
      <c r="D189" s="2"/>
      <c r="E189" s="2"/>
      <c r="F189" s="1"/>
      <c r="G189" s="1"/>
      <c r="H189" s="1"/>
      <c r="I189" s="1"/>
      <c r="J189" s="1"/>
      <c r="K189" s="1"/>
      <c r="L189" s="1"/>
      <c r="M189" s="1"/>
    </row>
    <row r="190" spans="1:13" ht="15.75" customHeight="1">
      <c r="A190" s="2"/>
      <c r="B190" s="2"/>
      <c r="C190" s="1"/>
      <c r="D190" s="2"/>
      <c r="E190" s="2"/>
      <c r="F190" s="1"/>
      <c r="G190" s="1"/>
      <c r="H190" s="1"/>
      <c r="I190" s="1"/>
      <c r="J190" s="1"/>
      <c r="K190" s="1"/>
      <c r="L190" s="1"/>
      <c r="M190" s="1"/>
    </row>
    <row r="191" spans="1:13" ht="15.75" customHeight="1">
      <c r="A191" s="2"/>
      <c r="B191" s="2"/>
      <c r="C191" s="1"/>
      <c r="D191" s="2"/>
      <c r="E191" s="2"/>
      <c r="F191" s="1"/>
      <c r="G191" s="1"/>
      <c r="H191" s="1"/>
      <c r="I191" s="1"/>
      <c r="J191" s="1"/>
      <c r="K191" s="1"/>
      <c r="L191" s="1"/>
      <c r="M191" s="1"/>
    </row>
    <row r="192" spans="1:13" ht="15.75" customHeight="1">
      <c r="A192" s="2"/>
      <c r="B192" s="2"/>
      <c r="C192" s="1"/>
      <c r="D192" s="2"/>
      <c r="E192" s="2"/>
      <c r="F192" s="1"/>
      <c r="G192" s="1"/>
      <c r="H192" s="1"/>
      <c r="I192" s="1"/>
      <c r="J192" s="1"/>
      <c r="K192" s="1"/>
      <c r="L192" s="1"/>
      <c r="M192" s="1"/>
    </row>
    <row r="193" spans="1:13" ht="15.75" customHeight="1">
      <c r="A193" s="2"/>
      <c r="B193" s="2"/>
      <c r="C193" s="1"/>
      <c r="D193" s="2"/>
      <c r="E193" s="2"/>
      <c r="F193" s="1"/>
      <c r="G193" s="1"/>
      <c r="H193" s="1"/>
      <c r="I193" s="1"/>
      <c r="J193" s="1"/>
      <c r="K193" s="1"/>
      <c r="L193" s="1"/>
      <c r="M193" s="1"/>
    </row>
    <row r="194" spans="1:13" ht="15.75" customHeight="1">
      <c r="A194" s="2"/>
      <c r="B194" s="2"/>
      <c r="C194" s="1"/>
      <c r="D194" s="2"/>
      <c r="E194" s="2"/>
      <c r="F194" s="1"/>
      <c r="G194" s="1"/>
      <c r="H194" s="1"/>
      <c r="I194" s="1"/>
      <c r="J194" s="1"/>
      <c r="K194" s="1"/>
      <c r="L194" s="1"/>
      <c r="M194" s="1"/>
    </row>
    <row r="195" spans="1:13" ht="15.75" customHeight="1">
      <c r="A195" s="2"/>
      <c r="B195" s="2"/>
      <c r="C195" s="1"/>
      <c r="D195" s="2"/>
      <c r="E195" s="2"/>
      <c r="F195" s="1"/>
      <c r="G195" s="1"/>
      <c r="H195" s="1"/>
      <c r="I195" s="1"/>
      <c r="J195" s="1"/>
      <c r="K195" s="1"/>
      <c r="L195" s="1"/>
      <c r="M195" s="1"/>
    </row>
    <row r="196" spans="1:13" ht="15.75" customHeight="1">
      <c r="A196" s="2"/>
      <c r="B196" s="2"/>
      <c r="C196" s="1"/>
      <c r="D196" s="2"/>
      <c r="E196" s="2"/>
      <c r="F196" s="1"/>
      <c r="G196" s="1"/>
      <c r="H196" s="1"/>
      <c r="I196" s="1"/>
      <c r="J196" s="1"/>
      <c r="K196" s="1"/>
      <c r="L196" s="1"/>
      <c r="M196" s="1"/>
    </row>
    <row r="197" spans="1:13" ht="15.75" customHeight="1">
      <c r="A197" s="2"/>
      <c r="B197" s="2"/>
      <c r="C197" s="1"/>
      <c r="D197" s="2"/>
      <c r="E197" s="2"/>
      <c r="F197" s="1"/>
      <c r="G197" s="1"/>
      <c r="H197" s="1"/>
      <c r="I197" s="1"/>
      <c r="J197" s="1"/>
      <c r="K197" s="1"/>
      <c r="L197" s="1"/>
      <c r="M197" s="1"/>
    </row>
    <row r="198" spans="1:13" ht="15.75" customHeight="1">
      <c r="A198" s="2"/>
      <c r="B198" s="2"/>
      <c r="C198" s="1"/>
      <c r="D198" s="2"/>
      <c r="E198" s="2"/>
      <c r="F198" s="1"/>
      <c r="G198" s="1"/>
      <c r="H198" s="1"/>
      <c r="I198" s="1"/>
      <c r="J198" s="1"/>
      <c r="K198" s="1"/>
      <c r="L198" s="1"/>
      <c r="M198" s="1"/>
    </row>
    <row r="199" spans="1:13" ht="15.75" customHeight="1">
      <c r="A199" s="2"/>
      <c r="B199" s="2"/>
      <c r="C199" s="1"/>
      <c r="D199" s="2"/>
      <c r="E199" s="2"/>
      <c r="F199" s="1"/>
      <c r="G199" s="1"/>
      <c r="H199" s="1"/>
      <c r="I199" s="1"/>
      <c r="J199" s="1"/>
      <c r="K199" s="1"/>
      <c r="L199" s="1"/>
      <c r="M199" s="1"/>
    </row>
    <row r="200" spans="1:13" ht="15.75" customHeight="1">
      <c r="A200" s="2"/>
      <c r="B200" s="2"/>
      <c r="C200" s="1"/>
      <c r="D200" s="2"/>
      <c r="E200" s="2"/>
      <c r="F200" s="1"/>
      <c r="G200" s="1"/>
      <c r="H200" s="1"/>
      <c r="I200" s="1"/>
      <c r="J200" s="1"/>
      <c r="K200" s="1"/>
      <c r="L200" s="1"/>
      <c r="M200" s="1"/>
    </row>
    <row r="201" spans="1:13" ht="15.75" customHeight="1">
      <c r="A201" s="2"/>
      <c r="B201" s="2"/>
      <c r="C201" s="1"/>
      <c r="D201" s="2"/>
      <c r="E201" s="2"/>
      <c r="F201" s="1"/>
      <c r="G201" s="1"/>
      <c r="H201" s="1"/>
      <c r="I201" s="1"/>
      <c r="J201" s="1"/>
      <c r="K201" s="1"/>
      <c r="L201" s="1"/>
      <c r="M201" s="1"/>
    </row>
    <row r="202" spans="1:13" ht="15.75" customHeight="1">
      <c r="A202" s="2"/>
      <c r="B202" s="2"/>
      <c r="C202" s="1"/>
      <c r="D202" s="2"/>
      <c r="E202" s="2"/>
      <c r="F202" s="1"/>
      <c r="G202" s="1"/>
      <c r="H202" s="1"/>
      <c r="I202" s="1"/>
      <c r="J202" s="1"/>
      <c r="K202" s="1"/>
      <c r="L202" s="1"/>
      <c r="M202" s="1"/>
    </row>
    <row r="203" spans="1:13" ht="15.75" customHeight="1">
      <c r="A203" s="2"/>
      <c r="B203" s="2"/>
      <c r="C203" s="1"/>
      <c r="D203" s="2"/>
      <c r="E203" s="2"/>
      <c r="F203" s="1"/>
      <c r="G203" s="1"/>
      <c r="H203" s="1"/>
      <c r="I203" s="1"/>
      <c r="J203" s="1"/>
      <c r="K203" s="1"/>
      <c r="L203" s="1"/>
      <c r="M203" s="1"/>
    </row>
    <row r="204" spans="1:13" ht="15.75" customHeight="1">
      <c r="A204" s="2"/>
      <c r="B204" s="2"/>
      <c r="C204" s="1"/>
      <c r="D204" s="2"/>
      <c r="E204" s="2"/>
      <c r="F204" s="1"/>
      <c r="G204" s="1"/>
      <c r="H204" s="1"/>
      <c r="I204" s="1"/>
      <c r="J204" s="1"/>
      <c r="K204" s="1"/>
      <c r="L204" s="1"/>
      <c r="M204" s="1"/>
    </row>
    <row r="205" spans="1:13" ht="15.75" customHeight="1">
      <c r="A205" s="2"/>
      <c r="B205" s="2"/>
      <c r="C205" s="1"/>
      <c r="D205" s="2"/>
      <c r="E205" s="2"/>
      <c r="F205" s="1"/>
      <c r="G205" s="1"/>
      <c r="H205" s="1"/>
      <c r="I205" s="1"/>
      <c r="J205" s="1"/>
      <c r="K205" s="1"/>
      <c r="L205" s="1"/>
      <c r="M205" s="1"/>
    </row>
    <row r="206" spans="1:13" ht="15.75" customHeight="1">
      <c r="A206" s="2"/>
      <c r="B206" s="2"/>
      <c r="C206" s="1"/>
      <c r="D206" s="2"/>
      <c r="E206" s="2"/>
      <c r="F206" s="1"/>
      <c r="G206" s="1"/>
      <c r="H206" s="1"/>
      <c r="I206" s="1"/>
      <c r="J206" s="1"/>
      <c r="K206" s="1"/>
      <c r="L206" s="1"/>
      <c r="M206" s="1"/>
    </row>
    <row r="207" spans="1:13" ht="15.75" customHeight="1">
      <c r="A207" s="2"/>
      <c r="B207" s="2"/>
      <c r="C207" s="1"/>
      <c r="D207" s="2"/>
      <c r="E207" s="2"/>
      <c r="F207" s="1"/>
      <c r="G207" s="1"/>
      <c r="H207" s="1"/>
      <c r="I207" s="1"/>
      <c r="J207" s="1"/>
      <c r="K207" s="1"/>
      <c r="L207" s="1"/>
      <c r="M207" s="1"/>
    </row>
    <row r="208" spans="1:13" ht="15.75" customHeight="1">
      <c r="A208" s="2"/>
      <c r="B208" s="2"/>
      <c r="C208" s="1"/>
      <c r="D208" s="2"/>
      <c r="E208" s="2"/>
      <c r="F208" s="1"/>
      <c r="G208" s="1"/>
      <c r="H208" s="1"/>
      <c r="I208" s="1"/>
      <c r="J208" s="1"/>
      <c r="K208" s="1"/>
      <c r="L208" s="1"/>
      <c r="M208" s="1"/>
    </row>
    <row r="209" spans="1:13" ht="15.75" customHeight="1">
      <c r="A209" s="2"/>
      <c r="B209" s="2"/>
      <c r="C209" s="1"/>
      <c r="D209" s="2"/>
      <c r="E209" s="2"/>
      <c r="F209" s="1"/>
      <c r="G209" s="1"/>
      <c r="H209" s="1"/>
      <c r="I209" s="1"/>
      <c r="J209" s="1"/>
      <c r="K209" s="1"/>
      <c r="L209" s="1"/>
      <c r="M209" s="1"/>
    </row>
    <row r="210" spans="1:13" ht="15.75" customHeight="1">
      <c r="A210" s="2"/>
      <c r="B210" s="2"/>
      <c r="C210" s="1"/>
      <c r="D210" s="2"/>
      <c r="E210" s="2"/>
      <c r="F210" s="1"/>
      <c r="G210" s="1"/>
      <c r="H210" s="1"/>
      <c r="I210" s="1"/>
      <c r="J210" s="1"/>
      <c r="K210" s="1"/>
      <c r="L210" s="1"/>
      <c r="M210" s="1"/>
    </row>
    <row r="211" spans="1:13" ht="15.75" customHeight="1">
      <c r="A211" s="2"/>
      <c r="B211" s="2"/>
      <c r="C211" s="1"/>
      <c r="D211" s="2"/>
      <c r="E211" s="2"/>
      <c r="F211" s="1"/>
      <c r="G211" s="1"/>
      <c r="H211" s="1"/>
      <c r="I211" s="1"/>
      <c r="J211" s="1"/>
      <c r="K211" s="1"/>
      <c r="L211" s="1"/>
      <c r="M211" s="1"/>
    </row>
    <row r="212" spans="1:13" ht="15.75" customHeight="1">
      <c r="A212" s="2"/>
      <c r="B212" s="2"/>
      <c r="C212" s="1"/>
      <c r="D212" s="2"/>
      <c r="E212" s="2"/>
      <c r="F212" s="1"/>
      <c r="G212" s="1"/>
      <c r="H212" s="1"/>
      <c r="I212" s="1"/>
      <c r="J212" s="1"/>
      <c r="K212" s="1"/>
      <c r="L212" s="1"/>
      <c r="M212" s="1"/>
    </row>
    <row r="213" spans="1:13" ht="15.75" customHeight="1">
      <c r="A213" s="2"/>
      <c r="B213" s="2"/>
      <c r="C213" s="1"/>
      <c r="D213" s="2"/>
      <c r="E213" s="2"/>
      <c r="F213" s="1"/>
      <c r="G213" s="1"/>
      <c r="H213" s="1"/>
      <c r="I213" s="1"/>
      <c r="J213" s="1"/>
      <c r="K213" s="1"/>
      <c r="L213" s="1"/>
      <c r="M213" s="1"/>
    </row>
    <row r="214" spans="1:13" ht="15.75" customHeight="1">
      <c r="A214" s="2"/>
      <c r="B214" s="2"/>
      <c r="C214" s="1"/>
      <c r="D214" s="2"/>
      <c r="E214" s="2"/>
      <c r="F214" s="1"/>
      <c r="G214" s="1"/>
      <c r="H214" s="1"/>
      <c r="I214" s="1"/>
      <c r="J214" s="1"/>
      <c r="K214" s="1"/>
      <c r="L214" s="1"/>
      <c r="M214" s="1"/>
    </row>
    <row r="215" spans="1:13" ht="15.75" customHeight="1">
      <c r="A215" s="2"/>
      <c r="B215" s="2"/>
      <c r="C215" s="1"/>
      <c r="D215" s="2"/>
      <c r="E215" s="2"/>
      <c r="F215" s="1"/>
      <c r="G215" s="1"/>
      <c r="H215" s="1"/>
      <c r="I215" s="1"/>
      <c r="J215" s="1"/>
      <c r="K215" s="1"/>
      <c r="L215" s="1"/>
      <c r="M215" s="1"/>
    </row>
    <row r="216" spans="1:13" ht="15.75" customHeight="1">
      <c r="A216" s="2"/>
      <c r="B216" s="2"/>
      <c r="C216" s="1"/>
      <c r="D216" s="2"/>
      <c r="E216" s="2"/>
      <c r="F216" s="1"/>
      <c r="G216" s="1"/>
      <c r="H216" s="1"/>
      <c r="I216" s="1"/>
      <c r="J216" s="1"/>
      <c r="K216" s="1"/>
      <c r="L216" s="1"/>
      <c r="M216" s="1"/>
    </row>
    <row r="217" spans="1:13" ht="15.75" customHeight="1">
      <c r="A217" s="2"/>
      <c r="B217" s="2"/>
      <c r="C217" s="1"/>
      <c r="D217" s="2"/>
      <c r="E217" s="2"/>
      <c r="F217" s="1"/>
      <c r="G217" s="1"/>
      <c r="H217" s="1"/>
      <c r="I217" s="1"/>
      <c r="J217" s="1"/>
      <c r="K217" s="1"/>
      <c r="L217" s="1"/>
      <c r="M217" s="1"/>
    </row>
    <row r="218" spans="1:13" ht="15.75" customHeight="1">
      <c r="A218" s="2"/>
      <c r="B218" s="2"/>
      <c r="C218" s="1"/>
      <c r="D218" s="2"/>
      <c r="E218" s="2"/>
      <c r="F218" s="1"/>
      <c r="G218" s="1"/>
      <c r="H218" s="1"/>
      <c r="I218" s="1"/>
      <c r="J218" s="1"/>
      <c r="K218" s="1"/>
      <c r="L218" s="1"/>
      <c r="M218" s="1"/>
    </row>
    <row r="219" spans="1:13" ht="15.75" customHeight="1">
      <c r="A219" s="2"/>
      <c r="B219" s="2"/>
      <c r="C219" s="1"/>
      <c r="D219" s="2"/>
      <c r="E219" s="2"/>
      <c r="F219" s="1"/>
      <c r="G219" s="1"/>
      <c r="H219" s="1"/>
      <c r="I219" s="1"/>
      <c r="J219" s="1"/>
      <c r="K219" s="1"/>
      <c r="L219" s="1"/>
      <c r="M219" s="1"/>
    </row>
    <row r="220" spans="1:13" ht="15.75" customHeight="1">
      <c r="A220" s="2"/>
      <c r="B220" s="2"/>
      <c r="C220" s="1"/>
      <c r="D220" s="2"/>
      <c r="E220" s="2"/>
      <c r="F220" s="1"/>
      <c r="G220" s="1"/>
      <c r="H220" s="1"/>
      <c r="I220" s="1"/>
      <c r="J220" s="1"/>
      <c r="K220" s="1"/>
      <c r="L220" s="1"/>
      <c r="M220" s="1"/>
    </row>
    <row r="221" spans="1:13" ht="15.75" customHeight="1">
      <c r="A221" s="2"/>
      <c r="B221" s="2"/>
      <c r="C221" s="1"/>
      <c r="D221" s="2"/>
      <c r="E221" s="2"/>
      <c r="F221" s="1"/>
      <c r="G221" s="1"/>
      <c r="H221" s="1"/>
      <c r="I221" s="1"/>
      <c r="J221" s="1"/>
      <c r="K221" s="1"/>
      <c r="L221" s="1"/>
      <c r="M221" s="1"/>
    </row>
    <row r="222" spans="1:13" ht="15.75" customHeight="1">
      <c r="A222" s="2"/>
      <c r="B222" s="2"/>
      <c r="C222" s="1"/>
      <c r="D222" s="2"/>
      <c r="E222" s="2"/>
      <c r="F222" s="1"/>
      <c r="G222" s="1"/>
      <c r="H222" s="1"/>
      <c r="I222" s="1"/>
      <c r="J222" s="1"/>
      <c r="K222" s="1"/>
      <c r="L222" s="1"/>
      <c r="M222" s="1"/>
    </row>
    <row r="223" spans="1:13" ht="15.75" customHeight="1">
      <c r="A223" s="2"/>
      <c r="B223" s="2"/>
      <c r="C223" s="1"/>
      <c r="D223" s="2"/>
      <c r="E223" s="2"/>
      <c r="F223" s="1"/>
      <c r="G223" s="1"/>
      <c r="H223" s="1"/>
      <c r="I223" s="1"/>
      <c r="J223" s="1"/>
      <c r="K223" s="1"/>
      <c r="L223" s="1"/>
      <c r="M223" s="1"/>
    </row>
    <row r="224" spans="1:13" ht="15.75" customHeight="1">
      <c r="A224" s="2"/>
      <c r="B224" s="2"/>
      <c r="C224" s="1"/>
      <c r="D224" s="2"/>
      <c r="E224" s="2"/>
      <c r="F224" s="1"/>
      <c r="G224" s="1"/>
      <c r="H224" s="1"/>
      <c r="I224" s="1"/>
      <c r="J224" s="1"/>
      <c r="K224" s="1"/>
      <c r="L224" s="1"/>
      <c r="M224" s="1"/>
    </row>
    <row r="225" spans="1:13" ht="15.75" customHeight="1">
      <c r="A225" s="2"/>
      <c r="B225" s="2"/>
      <c r="C225" s="1"/>
      <c r="D225" s="2"/>
      <c r="E225" s="2"/>
      <c r="F225" s="1"/>
      <c r="G225" s="1"/>
      <c r="H225" s="1"/>
      <c r="I225" s="1"/>
      <c r="J225" s="1"/>
      <c r="K225" s="1"/>
      <c r="L225" s="1"/>
      <c r="M225" s="1"/>
    </row>
    <row r="226" spans="1:13" ht="15.75" customHeight="1">
      <c r="A226" s="2"/>
      <c r="B226" s="2"/>
      <c r="C226" s="1"/>
      <c r="D226" s="2"/>
      <c r="E226" s="2"/>
      <c r="F226" s="1"/>
      <c r="G226" s="1"/>
      <c r="H226" s="1"/>
      <c r="I226" s="1"/>
      <c r="J226" s="1"/>
      <c r="K226" s="1"/>
      <c r="L226" s="1"/>
      <c r="M226" s="1"/>
    </row>
    <row r="227" spans="1:13" ht="15.75" customHeight="1">
      <c r="A227" s="2"/>
      <c r="B227" s="2"/>
      <c r="C227" s="1"/>
      <c r="D227" s="2"/>
      <c r="E227" s="2"/>
      <c r="F227" s="1"/>
      <c r="G227" s="1"/>
      <c r="H227" s="1"/>
      <c r="I227" s="1"/>
      <c r="J227" s="1"/>
      <c r="K227" s="1"/>
      <c r="L227" s="1"/>
      <c r="M227" s="1"/>
    </row>
  </sheetData>
  <sheetProtection/>
  <mergeCells count="4">
    <mergeCell ref="D6:E6"/>
    <mergeCell ref="A1:G1"/>
    <mergeCell ref="A2:G2"/>
    <mergeCell ref="A3:G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17"/>
  <sheetViews>
    <sheetView zoomScalePageLayoutView="0" workbookViewId="0" topLeftCell="A1">
      <selection activeCell="A1" sqref="A1:V1"/>
    </sheetView>
  </sheetViews>
  <sheetFormatPr defaultColWidth="17.28125" defaultRowHeight="15" customHeight="1"/>
  <cols>
    <col min="1" max="1" width="4.00390625" style="0" customWidth="1"/>
    <col min="2" max="25" width="5.7109375" style="0" customWidth="1"/>
  </cols>
  <sheetData>
    <row r="1" spans="1:25" ht="21.75" customHeight="1">
      <c r="A1" s="148" t="str">
        <f>'planning T1'!A1:G1</f>
        <v>CHALLENGE NATIONAL DE TORBALL UNADEV - ANTHV 2016-2017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  <c r="R1" s="149"/>
      <c r="S1" s="149"/>
      <c r="T1" s="149"/>
      <c r="U1" s="149"/>
      <c r="V1" s="150"/>
      <c r="W1" s="14"/>
      <c r="X1" s="14"/>
      <c r="Y1" s="14"/>
    </row>
    <row r="2" spans="1:25" ht="21.75" customHeight="1">
      <c r="A2" s="151" t="str">
        <f>'planning T1'!A2:G2</f>
        <v>Niveau 2 Masculin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  <c r="V2" s="153"/>
      <c r="W2" s="14"/>
      <c r="X2" s="14"/>
      <c r="Y2" s="14"/>
    </row>
    <row r="3" spans="1:25" ht="21.75" customHeight="1">
      <c r="A3" s="154" t="str">
        <f>'planning T1'!A3:G3</f>
        <v>Premier tour : Yvetot (Rouen), 04 Février 2017</v>
      </c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5"/>
      <c r="R3" s="155"/>
      <c r="S3" s="155"/>
      <c r="T3" s="155"/>
      <c r="U3" s="155"/>
      <c r="V3" s="156"/>
      <c r="W3" s="14"/>
      <c r="X3" s="14"/>
      <c r="Y3" s="14"/>
    </row>
    <row r="4" spans="1:25" ht="49.5" customHeight="1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</row>
    <row r="5" spans="1:25" ht="30" customHeight="1">
      <c r="A5" s="15"/>
      <c r="B5" s="157" t="str">
        <f>'planning T1'!C7</f>
        <v>CST LAVAL</v>
      </c>
      <c r="C5" s="158"/>
      <c r="D5" s="159"/>
      <c r="E5" s="157" t="str">
        <f>'planning T1'!C8</f>
        <v>ASAAS STRASBOURG</v>
      </c>
      <c r="F5" s="158"/>
      <c r="G5" s="159"/>
      <c r="H5" s="157" t="str">
        <f>'planning T1'!C9</f>
        <v>GRENOBLE H.</v>
      </c>
      <c r="I5" s="158"/>
      <c r="J5" s="159"/>
      <c r="K5" s="157" t="str">
        <f>'planning T1'!F10</f>
        <v>H. RENNES C.</v>
      </c>
      <c r="L5" s="158"/>
      <c r="M5" s="159"/>
      <c r="N5" s="157" t="str">
        <f>'planning T1'!F9</f>
        <v>ASCCB BESANCON</v>
      </c>
      <c r="O5" s="158"/>
      <c r="P5" s="159"/>
      <c r="Q5" s="157" t="str">
        <f>'planning T1'!F8</f>
        <v>CS AVH TOURS</v>
      </c>
      <c r="R5" s="158"/>
      <c r="S5" s="159"/>
      <c r="T5" s="157" t="str">
        <f>'planning T1'!F7</f>
        <v>AVH PARIS</v>
      </c>
      <c r="U5" s="158"/>
      <c r="V5" s="159"/>
      <c r="W5" s="15"/>
      <c r="X5" s="15"/>
      <c r="Y5" s="15"/>
    </row>
    <row r="6" spans="1:25" ht="15.75" customHeight="1">
      <c r="A6" s="16"/>
      <c r="B6" s="17" t="s">
        <v>19</v>
      </c>
      <c r="C6" s="17" t="s">
        <v>20</v>
      </c>
      <c r="D6" s="17" t="s">
        <v>21</v>
      </c>
      <c r="E6" s="17" t="s">
        <v>19</v>
      </c>
      <c r="F6" s="17" t="s">
        <v>20</v>
      </c>
      <c r="G6" s="17" t="s">
        <v>21</v>
      </c>
      <c r="H6" s="17" t="s">
        <v>19</v>
      </c>
      <c r="I6" s="17" t="s">
        <v>20</v>
      </c>
      <c r="J6" s="17" t="s">
        <v>21</v>
      </c>
      <c r="K6" s="17" t="s">
        <v>19</v>
      </c>
      <c r="L6" s="17" t="s">
        <v>20</v>
      </c>
      <c r="M6" s="17" t="s">
        <v>21</v>
      </c>
      <c r="N6" s="17" t="s">
        <v>19</v>
      </c>
      <c r="O6" s="17" t="s">
        <v>20</v>
      </c>
      <c r="P6" s="17" t="s">
        <v>21</v>
      </c>
      <c r="Q6" s="17" t="s">
        <v>19</v>
      </c>
      <c r="R6" s="17" t="s">
        <v>20</v>
      </c>
      <c r="S6" s="17" t="s">
        <v>21</v>
      </c>
      <c r="T6" s="17" t="s">
        <v>19</v>
      </c>
      <c r="U6" s="17" t="s">
        <v>20</v>
      </c>
      <c r="V6" s="17" t="s">
        <v>21</v>
      </c>
      <c r="W6" s="16"/>
      <c r="X6" s="16"/>
      <c r="Y6" s="16"/>
    </row>
    <row r="7" spans="1:25" ht="15.75" customHeight="1">
      <c r="A7" s="18">
        <v>1</v>
      </c>
      <c r="B7" s="19">
        <f>IF(ISBLANK('planning T1'!D7),"",('planning T1'!D7))</f>
        <v>1</v>
      </c>
      <c r="C7" s="19">
        <f>IF(ISBLANK('planning T1'!E7),"",('planning T1'!E7))</f>
        <v>5</v>
      </c>
      <c r="D7" s="19">
        <f aca="true" t="shared" si="0" ref="D7:D12">IF(B7="","",IF(B7&gt;C7,2,1)*IF(B7&lt;C7,0,1))</f>
        <v>0</v>
      </c>
      <c r="E7" s="19">
        <f>IF(ISBLANK('planning T1'!D8),"",('planning T1'!D8))</f>
        <v>7</v>
      </c>
      <c r="F7" s="19">
        <f>IF(ISBLANK('planning T1'!E8),"",('planning T1'!E8))</f>
        <v>6</v>
      </c>
      <c r="G7" s="19">
        <f aca="true" t="shared" si="1" ref="G7:G12">IF(E7="","",IF(E7&gt;F7,2,1)*IF(E7&lt;F7,0,1))</f>
        <v>2</v>
      </c>
      <c r="H7" s="19">
        <f>IF(ISBLANK('planning T1'!D9),"",('planning T1'!D9))</f>
        <v>4</v>
      </c>
      <c r="I7" s="19">
        <f>IF(ISBLANK('planning T1'!E9),"",('planning T1'!E9))</f>
        <v>6</v>
      </c>
      <c r="J7" s="19">
        <f aca="true" t="shared" si="2" ref="J7:J12">IF(H7="","",IF(H7&gt;I7,2,1)*IF(H7&lt;I7,0,1))</f>
        <v>0</v>
      </c>
      <c r="K7" s="19">
        <f>IF(ISBLANK('planning T1'!E10),"",('planning T1'!E10))</f>
        <v>3</v>
      </c>
      <c r="L7" s="19">
        <f>IF(ISBLANK('planning T1'!D10),"",('planning T1'!D10))</f>
        <v>4</v>
      </c>
      <c r="M7" s="19">
        <f aca="true" t="shared" si="3" ref="M7:M12">IF(K7="","",IF(K7&gt;L7,2,1)*IF(K7&lt;L7,0,1))</f>
        <v>0</v>
      </c>
      <c r="N7" s="19">
        <f>IF(ISBLANK('planning T1'!E9),"",('planning T1'!E9))</f>
        <v>6</v>
      </c>
      <c r="O7" s="19">
        <f>IF(ISBLANK('planning T1'!D9),"",('planning T1'!D9))</f>
        <v>4</v>
      </c>
      <c r="P7" s="19">
        <f aca="true" t="shared" si="4" ref="P7:P12">IF(N7="","",IF(N7&gt;O7,2,1)*IF(N7&lt;O7,0,1))</f>
        <v>2</v>
      </c>
      <c r="Q7" s="19">
        <f>IF(ISBLANK('planning T1'!E8),"",('planning T1'!E8))</f>
        <v>6</v>
      </c>
      <c r="R7" s="19">
        <f>IF(ISBLANK('planning T1'!D8),"",('planning T1'!D8))</f>
        <v>7</v>
      </c>
      <c r="S7" s="19">
        <f aca="true" t="shared" si="5" ref="S7:S12">IF(Q7="","",IF(Q7&gt;R7,2,1)*IF(Q7&lt;R7,0,1))</f>
        <v>0</v>
      </c>
      <c r="T7" s="19">
        <f>IF(ISBLANK('planning T1'!E7),"",('planning T1'!E7))</f>
        <v>5</v>
      </c>
      <c r="U7" s="19">
        <f>IF(ISBLANK('planning T1'!D7),"",('planning T1'!D7))</f>
        <v>1</v>
      </c>
      <c r="V7" s="19">
        <f aca="true" t="shared" si="6" ref="V7:V12">IF(T7="","",IF(T7&gt;U7,2,1)*IF(T7&lt;U7,0,1))</f>
        <v>2</v>
      </c>
      <c r="W7" s="16"/>
      <c r="X7" s="16"/>
      <c r="Y7" s="16"/>
    </row>
    <row r="8" spans="1:25" ht="15.75" customHeight="1">
      <c r="A8" s="18">
        <v>2</v>
      </c>
      <c r="B8" s="19">
        <f>IF(ISBLANK('planning T1'!D11),"",('planning T1'!D11))</f>
        <v>3</v>
      </c>
      <c r="C8" s="19">
        <f>IF(ISBLANK('planning T1'!E11),"",('planning T1'!E11))</f>
        <v>6</v>
      </c>
      <c r="D8" s="19">
        <f t="shared" si="0"/>
        <v>0</v>
      </c>
      <c r="E8" s="19">
        <f>IF(ISBLANK('planning T1'!E11),"",('planning T1'!E11))</f>
        <v>6</v>
      </c>
      <c r="F8" s="19">
        <f>IF(ISBLANK('planning T1'!D11),"",('planning T1'!D11))</f>
        <v>3</v>
      </c>
      <c r="G8" s="19">
        <f t="shared" si="1"/>
        <v>2</v>
      </c>
      <c r="H8" s="19">
        <f>IF(ISBLANK('planning T1'!E12),"",('planning T1'!E12))</f>
        <v>7</v>
      </c>
      <c r="I8" s="19">
        <f>IF(ISBLANK('planning T1'!D12),"",('planning T1'!D12))</f>
        <v>2</v>
      </c>
      <c r="J8" s="19">
        <f t="shared" si="2"/>
        <v>2</v>
      </c>
      <c r="K8" s="19">
        <f>IF(ISBLANK('planning T1'!D13),"",('planning T1'!D13))</f>
        <v>8</v>
      </c>
      <c r="L8" s="19">
        <f>IF(ISBLANK('planning T1'!E13),"",('planning T1'!E13))</f>
        <v>4</v>
      </c>
      <c r="M8" s="19">
        <f t="shared" si="3"/>
        <v>2</v>
      </c>
      <c r="N8" s="19">
        <f>IF(ISBLANK('planning T1'!E13),"",('planning T1'!E13))</f>
        <v>4</v>
      </c>
      <c r="O8" s="19">
        <f>IF(ISBLANK('planning T1'!D13),"",('planning T1'!D13))</f>
        <v>8</v>
      </c>
      <c r="P8" s="19">
        <f t="shared" si="4"/>
        <v>0</v>
      </c>
      <c r="Q8" s="19">
        <f>IF(ISBLANK('planning T1'!D12),"",('planning T1'!D12))</f>
        <v>2</v>
      </c>
      <c r="R8" s="19">
        <f>IF(ISBLANK('planning T1'!E12),"",('planning T1'!E12))</f>
        <v>7</v>
      </c>
      <c r="S8" s="19">
        <f t="shared" si="5"/>
        <v>0</v>
      </c>
      <c r="T8" s="19">
        <f>IF(ISBLANK('planning T1'!D10),"",('planning T1'!D10))</f>
        <v>4</v>
      </c>
      <c r="U8" s="19">
        <f>IF(ISBLANK('planning T1'!E10),"",('planning T1'!E10))</f>
        <v>3</v>
      </c>
      <c r="V8" s="19">
        <f t="shared" si="6"/>
        <v>2</v>
      </c>
      <c r="W8" s="16"/>
      <c r="X8" s="16"/>
      <c r="Y8" s="16"/>
    </row>
    <row r="9" spans="1:25" ht="15.75" customHeight="1">
      <c r="A9" s="18">
        <v>3</v>
      </c>
      <c r="B9" s="19">
        <f>IF(ISBLANK('planning T1'!E15),"",('planning T1'!E15))</f>
        <v>3</v>
      </c>
      <c r="C9" s="19">
        <f>IF(ISBLANK('planning T1'!D15),"",('planning T1'!D15))</f>
        <v>5</v>
      </c>
      <c r="D9" s="19">
        <f t="shared" si="0"/>
        <v>0</v>
      </c>
      <c r="E9" s="19">
        <f>IF(ISBLANK('planning T1'!D14),"",('planning T1'!D14))</f>
        <v>3</v>
      </c>
      <c r="F9" s="19">
        <f>IF(ISBLANK('planning T1'!E14),"",('planning T1'!E14))</f>
        <v>8</v>
      </c>
      <c r="G9" s="19">
        <f t="shared" si="1"/>
        <v>0</v>
      </c>
      <c r="H9" s="19">
        <f>IF(ISBLANK('planning T1'!D15),"",('planning T1'!D15))</f>
        <v>5</v>
      </c>
      <c r="I9" s="19">
        <f>IF(ISBLANK('planning T1'!E15),"",('planning T1'!E15))</f>
        <v>3</v>
      </c>
      <c r="J9" s="19">
        <f t="shared" si="2"/>
        <v>2</v>
      </c>
      <c r="K9" s="19">
        <f>IF(ISBLANK('planning T1'!D17),"",('planning T1'!D17))</f>
        <v>7</v>
      </c>
      <c r="L9" s="19">
        <f>IF(ISBLANK('planning T1'!E17),"",('planning T1'!E17))</f>
        <v>9</v>
      </c>
      <c r="M9" s="19">
        <f t="shared" si="3"/>
        <v>0</v>
      </c>
      <c r="N9" s="19">
        <f>IF(ISBLANK('planning T1'!D16),"",('planning T1'!D16))</f>
        <v>4</v>
      </c>
      <c r="O9" s="19">
        <f>IF(ISBLANK('planning T1'!E16),"",('planning T1'!E16))</f>
        <v>5</v>
      </c>
      <c r="P9" s="19">
        <f t="shared" si="4"/>
        <v>0</v>
      </c>
      <c r="Q9" s="19">
        <f>IF(ISBLANK('planning T1'!E16),"",('planning T1'!E16))</f>
        <v>5</v>
      </c>
      <c r="R9" s="19">
        <f>IF(ISBLANK('planning T1'!D16),"",('planning T1'!D16))</f>
        <v>4</v>
      </c>
      <c r="S9" s="19">
        <f t="shared" si="5"/>
        <v>2</v>
      </c>
      <c r="T9" s="19">
        <f>IF(ISBLANK('planning T1'!E14),"",('planning T1'!E14))</f>
        <v>8</v>
      </c>
      <c r="U9" s="19">
        <f>IF(ISBLANK('planning T1'!D14),"",('planning T1'!D14))</f>
        <v>3</v>
      </c>
      <c r="V9" s="19">
        <f t="shared" si="6"/>
        <v>2</v>
      </c>
      <c r="W9" s="16"/>
      <c r="X9" s="16"/>
      <c r="Y9" s="16"/>
    </row>
    <row r="10" spans="1:25" ht="15.75" customHeight="1">
      <c r="A10" s="18">
        <v>4</v>
      </c>
      <c r="B10" s="19">
        <f>IF(ISBLANK('planning T1'!D19),"",('planning T1'!D19))</f>
        <v>6</v>
      </c>
      <c r="C10" s="19">
        <f>IF(ISBLANK('planning T1'!E19),"",('planning T1'!E19))</f>
        <v>4</v>
      </c>
      <c r="D10" s="19">
        <f t="shared" si="0"/>
        <v>2</v>
      </c>
      <c r="E10" s="19">
        <f>IF(ISBLANK('planning T1'!E17),"",('planning T1'!E17))</f>
        <v>9</v>
      </c>
      <c r="F10" s="19">
        <f>IF(ISBLANK('planning T1'!D17),"",('planning T1'!D17))</f>
        <v>7</v>
      </c>
      <c r="G10" s="19">
        <f t="shared" si="1"/>
        <v>2</v>
      </c>
      <c r="H10" s="19">
        <f>IF(ISBLANK('planning T1'!E18),"",('planning T1'!E18))</f>
        <v>3</v>
      </c>
      <c r="I10" s="19">
        <f>IF(ISBLANK('planning T1'!D18),"",('planning T1'!D18))</f>
        <v>3</v>
      </c>
      <c r="J10" s="19">
        <f t="shared" si="2"/>
        <v>1</v>
      </c>
      <c r="K10" s="19">
        <f>IF(ISBLANK('planning T1'!E20),"",('planning T1'!E20))</f>
        <v>6</v>
      </c>
      <c r="L10" s="19">
        <f>IF(ISBLANK('planning T1'!D20),"",('planning T1'!D20))</f>
        <v>8</v>
      </c>
      <c r="M10" s="19">
        <f t="shared" si="3"/>
        <v>0</v>
      </c>
      <c r="N10" s="19">
        <f>IF(ISBLANK('planning T1'!E19),"",('planning T1'!E19))</f>
        <v>4</v>
      </c>
      <c r="O10" s="19">
        <f>IF(ISBLANK('planning T1'!D19),"",('planning T1'!D19))</f>
        <v>6</v>
      </c>
      <c r="P10" s="19">
        <f t="shared" si="4"/>
        <v>0</v>
      </c>
      <c r="Q10" s="19">
        <f>IF(ISBLANK('planning T1'!D20),"",('planning T1'!D20))</f>
        <v>8</v>
      </c>
      <c r="R10" s="19">
        <f>IF(ISBLANK('planning T1'!E20),"",('planning T1'!E20))</f>
        <v>6</v>
      </c>
      <c r="S10" s="19">
        <f t="shared" si="5"/>
        <v>2</v>
      </c>
      <c r="T10" s="19">
        <f>IF(ISBLANK('planning T1'!D18),"",('planning T1'!D18))</f>
        <v>3</v>
      </c>
      <c r="U10" s="19">
        <f>IF(ISBLANK('planning T1'!E18),"",('planning T1'!E18))</f>
        <v>3</v>
      </c>
      <c r="V10" s="19">
        <f t="shared" si="6"/>
        <v>1</v>
      </c>
      <c r="W10" s="16"/>
      <c r="X10" s="16"/>
      <c r="Y10" s="16"/>
    </row>
    <row r="11" spans="1:25" ht="15.75" customHeight="1">
      <c r="A11" s="18">
        <v>5</v>
      </c>
      <c r="B11" s="19">
        <f>IF(ISBLANK('planning T1'!E23),"",('planning T1'!E23))</f>
        <v>2</v>
      </c>
      <c r="C11" s="19">
        <f>IF(ISBLANK('planning T1'!D23),"",('planning T1'!D23))</f>
        <v>4</v>
      </c>
      <c r="D11" s="19">
        <f t="shared" si="0"/>
        <v>0</v>
      </c>
      <c r="E11" s="19">
        <f>IF(ISBLANK('planning T1'!D21),"",('planning T1'!D21))</f>
        <v>4</v>
      </c>
      <c r="F11" s="19">
        <f>IF(ISBLANK('planning T1'!E21),"",('planning T1'!E21))</f>
        <v>1</v>
      </c>
      <c r="G11" s="19">
        <f t="shared" si="1"/>
        <v>2</v>
      </c>
      <c r="H11" s="19">
        <f>IF(ISBLANK('planning T1'!E21),"",('planning T1'!E21))</f>
        <v>1</v>
      </c>
      <c r="I11" s="19">
        <f>IF(ISBLANK('planning T1'!D21),"",('planning T1'!D21))</f>
        <v>4</v>
      </c>
      <c r="J11" s="19">
        <f t="shared" si="2"/>
        <v>0</v>
      </c>
      <c r="K11" s="19">
        <f>IF(ISBLANK('planning T1'!E24),"",('planning T1'!E24))</f>
        <v>8</v>
      </c>
      <c r="L11" s="19">
        <f>IF(ISBLANK('planning T1'!D24),"",('planning T1'!D24))</f>
        <v>3</v>
      </c>
      <c r="M11" s="19">
        <f t="shared" si="3"/>
        <v>2</v>
      </c>
      <c r="N11" s="19">
        <f>IF(ISBLANK('planning T1'!D22),"",('planning T1'!D22))</f>
        <v>4</v>
      </c>
      <c r="O11" s="19">
        <f>IF(ISBLANK('planning T1'!E22),"",('planning T1'!E22))</f>
        <v>3</v>
      </c>
      <c r="P11" s="19">
        <f t="shared" si="4"/>
        <v>2</v>
      </c>
      <c r="Q11" s="19">
        <f>IF(ISBLANK('planning T1'!D23),"",('planning T1'!D23))</f>
        <v>4</v>
      </c>
      <c r="R11" s="19">
        <f>IF(ISBLANK('planning T1'!E23),"",('planning T1'!E23))</f>
        <v>2</v>
      </c>
      <c r="S11" s="19">
        <f t="shared" si="5"/>
        <v>2</v>
      </c>
      <c r="T11" s="19">
        <f>IF(ISBLANK('planning T1'!E22),"",('planning T1'!E22))</f>
        <v>3</v>
      </c>
      <c r="U11" s="19">
        <f>IF(ISBLANK('planning T1'!D22),"",('planning T1'!D22))</f>
        <v>4</v>
      </c>
      <c r="V11" s="19">
        <f t="shared" si="6"/>
        <v>0</v>
      </c>
      <c r="W11" s="16"/>
      <c r="X11" s="16"/>
      <c r="Y11" s="16"/>
    </row>
    <row r="12" spans="1:25" ht="15.75" customHeight="1">
      <c r="A12" s="18">
        <v>6</v>
      </c>
      <c r="B12" s="19">
        <f>IF(ISBLANK('planning T1'!E27),"",('planning T1'!E27))</f>
        <v>6</v>
      </c>
      <c r="C12" s="19">
        <f>IF(ISBLANK('planning T1'!D27),"",('planning T1'!D27))</f>
        <v>10</v>
      </c>
      <c r="D12" s="19">
        <f t="shared" si="0"/>
        <v>0</v>
      </c>
      <c r="E12" s="19">
        <f>IF(ISBLANK('planning T1'!E25),"",('planning T1'!E25))</f>
        <v>4</v>
      </c>
      <c r="F12" s="19">
        <f>IF(ISBLANK('planning T1'!D25),"",('planning T1'!D25))</f>
        <v>12</v>
      </c>
      <c r="G12" s="19">
        <f t="shared" si="1"/>
        <v>0</v>
      </c>
      <c r="H12" s="19">
        <f>IF(ISBLANK('planning T1'!D24),"",('planning T1'!D24))</f>
        <v>3</v>
      </c>
      <c r="I12" s="19">
        <f>IF(ISBLANK('planning T1'!E24),"",('planning T1'!E24))</f>
        <v>8</v>
      </c>
      <c r="J12" s="19">
        <f t="shared" si="2"/>
        <v>0</v>
      </c>
      <c r="K12" s="19">
        <f>IF(ISBLANK('planning T1'!D27),"",('planning T1'!D27))</f>
        <v>10</v>
      </c>
      <c r="L12" s="19">
        <f>IF(ISBLANK('planning T1'!E27),"",('planning T1'!E27))</f>
        <v>6</v>
      </c>
      <c r="M12" s="19">
        <f t="shared" si="3"/>
        <v>2</v>
      </c>
      <c r="N12" s="19">
        <f>IF(ISBLANK('planning T1'!D25),"",('planning T1'!D25))</f>
        <v>12</v>
      </c>
      <c r="O12" s="19">
        <f>IF(ISBLANK('planning T1'!E25),"",('planning T1'!E25))</f>
        <v>4</v>
      </c>
      <c r="P12" s="19">
        <f t="shared" si="4"/>
        <v>2</v>
      </c>
      <c r="Q12" s="19">
        <f>IF(ISBLANK('planning T1'!E26),"",('planning T1'!E26))</f>
        <v>5</v>
      </c>
      <c r="R12" s="19">
        <f>IF(ISBLANK('planning T1'!D26),"",('planning T1'!D26))</f>
        <v>5</v>
      </c>
      <c r="S12" s="19">
        <f t="shared" si="5"/>
        <v>1</v>
      </c>
      <c r="T12" s="19">
        <f>IF(ISBLANK('planning T1'!D26),"",('planning T1'!D26))</f>
        <v>5</v>
      </c>
      <c r="U12" s="19">
        <f>IF(ISBLANK('planning T1'!E26),"",('planning T1'!E26))</f>
        <v>5</v>
      </c>
      <c r="V12" s="19">
        <f t="shared" si="6"/>
        <v>1</v>
      </c>
      <c r="W12" s="16"/>
      <c r="X12" s="16"/>
      <c r="Y12" s="16"/>
    </row>
    <row r="13" spans="1:25" ht="49.5" customHeight="1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</row>
    <row r="14" spans="1:25" ht="15.75" customHeight="1">
      <c r="A14" s="16"/>
      <c r="B14" s="17" t="s">
        <v>19</v>
      </c>
      <c r="C14" s="17" t="s">
        <v>20</v>
      </c>
      <c r="D14" s="17" t="s">
        <v>21</v>
      </c>
      <c r="E14" s="17" t="s">
        <v>19</v>
      </c>
      <c r="F14" s="17" t="s">
        <v>20</v>
      </c>
      <c r="G14" s="17" t="s">
        <v>21</v>
      </c>
      <c r="H14" s="17" t="s">
        <v>19</v>
      </c>
      <c r="I14" s="17" t="s">
        <v>20</v>
      </c>
      <c r="J14" s="17" t="s">
        <v>21</v>
      </c>
      <c r="K14" s="17" t="s">
        <v>19</v>
      </c>
      <c r="L14" s="17" t="s">
        <v>20</v>
      </c>
      <c r="M14" s="17" t="s">
        <v>21</v>
      </c>
      <c r="N14" s="17" t="s">
        <v>19</v>
      </c>
      <c r="O14" s="17" t="s">
        <v>20</v>
      </c>
      <c r="P14" s="17" t="s">
        <v>21</v>
      </c>
      <c r="Q14" s="17" t="s">
        <v>19</v>
      </c>
      <c r="R14" s="17" t="s">
        <v>20</v>
      </c>
      <c r="S14" s="17" t="s">
        <v>21</v>
      </c>
      <c r="T14" s="17" t="s">
        <v>19</v>
      </c>
      <c r="U14" s="17" t="s">
        <v>20</v>
      </c>
      <c r="V14" s="17" t="s">
        <v>21</v>
      </c>
      <c r="W14" s="16"/>
      <c r="X14" s="16"/>
      <c r="Y14" s="16"/>
    </row>
    <row r="15" spans="1:25" ht="15.75" customHeight="1">
      <c r="A15" s="16"/>
      <c r="B15" s="19">
        <f aca="true" t="shared" si="7" ref="B15:V15">IF(B7="","",SUM(B7:B12))</f>
        <v>21</v>
      </c>
      <c r="C15" s="19">
        <f t="shared" si="7"/>
        <v>34</v>
      </c>
      <c r="D15" s="19">
        <f t="shared" si="7"/>
        <v>2</v>
      </c>
      <c r="E15" s="19">
        <f t="shared" si="7"/>
        <v>33</v>
      </c>
      <c r="F15" s="19">
        <f t="shared" si="7"/>
        <v>37</v>
      </c>
      <c r="G15" s="19">
        <f t="shared" si="7"/>
        <v>8</v>
      </c>
      <c r="H15" s="19">
        <f t="shared" si="7"/>
        <v>23</v>
      </c>
      <c r="I15" s="19">
        <f t="shared" si="7"/>
        <v>26</v>
      </c>
      <c r="J15" s="19">
        <f t="shared" si="7"/>
        <v>5</v>
      </c>
      <c r="K15" s="19">
        <f t="shared" si="7"/>
        <v>42</v>
      </c>
      <c r="L15" s="19">
        <f t="shared" si="7"/>
        <v>34</v>
      </c>
      <c r="M15" s="19">
        <f t="shared" si="7"/>
        <v>6</v>
      </c>
      <c r="N15" s="19">
        <f t="shared" si="7"/>
        <v>34</v>
      </c>
      <c r="O15" s="19">
        <f t="shared" si="7"/>
        <v>30</v>
      </c>
      <c r="P15" s="19">
        <f t="shared" si="7"/>
        <v>6</v>
      </c>
      <c r="Q15" s="19">
        <f t="shared" si="7"/>
        <v>30</v>
      </c>
      <c r="R15" s="19">
        <f t="shared" si="7"/>
        <v>31</v>
      </c>
      <c r="S15" s="19">
        <f t="shared" si="7"/>
        <v>7</v>
      </c>
      <c r="T15" s="19">
        <f t="shared" si="7"/>
        <v>28</v>
      </c>
      <c r="U15" s="19">
        <f t="shared" si="7"/>
        <v>19</v>
      </c>
      <c r="V15" s="19">
        <f t="shared" si="7"/>
        <v>8</v>
      </c>
      <c r="W15" s="16"/>
      <c r="X15" s="16"/>
      <c r="Y15" s="16"/>
    </row>
    <row r="16" spans="1:25" ht="15.75" customHeight="1">
      <c r="A16" s="16"/>
      <c r="B16" s="19">
        <f>IF(B15="","",B15-C15)</f>
        <v>-13</v>
      </c>
      <c r="C16" s="19">
        <f>IF(C15="","",B15/C15)</f>
        <v>0.6176470588235294</v>
      </c>
      <c r="D16" s="19"/>
      <c r="E16" s="19">
        <f>IF(E15="","",E15-F15)</f>
        <v>-4</v>
      </c>
      <c r="F16" s="19">
        <f>IF(F15="","",E15/F15)</f>
        <v>0.8918918918918919</v>
      </c>
      <c r="G16" s="19"/>
      <c r="H16" s="19">
        <f>IF(H15="","",H15-I15)</f>
        <v>-3</v>
      </c>
      <c r="I16" s="19">
        <f>IF(I15="","",H15/I15)</f>
        <v>0.8846153846153846</v>
      </c>
      <c r="J16" s="19"/>
      <c r="K16" s="19">
        <f>IF(K15="","",K15-L15)</f>
        <v>8</v>
      </c>
      <c r="L16" s="19">
        <f>IF(L15="","",K15/L15)</f>
        <v>1.2352941176470589</v>
      </c>
      <c r="M16" s="19"/>
      <c r="N16" s="19">
        <f>IF(N15="","",N15-O15)</f>
        <v>4</v>
      </c>
      <c r="O16" s="19">
        <f>IF(O15="","",N15/O15)</f>
        <v>1.1333333333333333</v>
      </c>
      <c r="P16" s="19"/>
      <c r="Q16" s="19">
        <f>IF(Q15="","",Q15-R15)</f>
        <v>-1</v>
      </c>
      <c r="R16" s="19">
        <f>IF(R15="","",Q15/R15)</f>
        <v>0.967741935483871</v>
      </c>
      <c r="S16" s="19"/>
      <c r="T16" s="19">
        <f>IF(T15="","",T15-U15)</f>
        <v>9</v>
      </c>
      <c r="U16" s="19">
        <f>IF(U15="","",T15/U15)</f>
        <v>1.4736842105263157</v>
      </c>
      <c r="V16" s="19"/>
      <c r="W16" s="16"/>
      <c r="X16" s="16"/>
      <c r="Y16" s="16"/>
    </row>
    <row r="17" spans="1:25" ht="15.75" customHeight="1">
      <c r="A17" s="16"/>
      <c r="B17" s="17" t="s">
        <v>22</v>
      </c>
      <c r="C17" s="20" t="s">
        <v>23</v>
      </c>
      <c r="D17" s="17" t="s">
        <v>24</v>
      </c>
      <c r="E17" s="17" t="s">
        <v>22</v>
      </c>
      <c r="F17" s="20" t="s">
        <v>23</v>
      </c>
      <c r="G17" s="17" t="s">
        <v>24</v>
      </c>
      <c r="H17" s="17" t="s">
        <v>22</v>
      </c>
      <c r="I17" s="20" t="s">
        <v>23</v>
      </c>
      <c r="J17" s="17" t="s">
        <v>24</v>
      </c>
      <c r="K17" s="17" t="s">
        <v>22</v>
      </c>
      <c r="L17" s="20" t="s">
        <v>23</v>
      </c>
      <c r="M17" s="17" t="s">
        <v>24</v>
      </c>
      <c r="N17" s="17" t="s">
        <v>22</v>
      </c>
      <c r="O17" s="20" t="s">
        <v>23</v>
      </c>
      <c r="P17" s="17" t="s">
        <v>24</v>
      </c>
      <c r="Q17" s="17" t="s">
        <v>22</v>
      </c>
      <c r="R17" s="20" t="s">
        <v>23</v>
      </c>
      <c r="S17" s="17" t="s">
        <v>24</v>
      </c>
      <c r="T17" s="17" t="s">
        <v>22</v>
      </c>
      <c r="U17" s="20" t="s">
        <v>23</v>
      </c>
      <c r="V17" s="17" t="s">
        <v>24</v>
      </c>
      <c r="W17" s="16"/>
      <c r="X17" s="16"/>
      <c r="Y17" s="16"/>
    </row>
    <row r="18" spans="1:25" ht="15.75" customHeight="1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</row>
    <row r="19" spans="1:25" ht="15.75" customHeight="1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</row>
    <row r="20" spans="1:25" ht="15.75" customHeight="1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</row>
    <row r="21" spans="1:25" ht="15.75" customHeight="1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</row>
    <row r="22" spans="1:25" ht="15.75" customHeight="1">
      <c r="A22" s="14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</row>
    <row r="23" spans="1:25" ht="15.75" customHeight="1">
      <c r="A23" s="14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</row>
    <row r="24" spans="1:25" ht="15.75" customHeight="1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</row>
    <row r="25" spans="1:25" ht="15.75" customHeight="1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</row>
    <row r="26" spans="1:25" ht="15.75" customHeight="1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</row>
    <row r="27" spans="1:25" ht="15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</row>
    <row r="28" spans="1:25" ht="15.75" customHeight="1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</row>
    <row r="29" spans="1:25" ht="15.75" customHeight="1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</row>
    <row r="30" spans="1:25" ht="15.75" customHeight="1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</row>
    <row r="31" spans="1:25" ht="15.75" customHeight="1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</row>
    <row r="32" spans="1:25" ht="15.75" customHeight="1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</row>
    <row r="33" spans="1:25" ht="15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</row>
    <row r="34" spans="1:25" ht="15.75" customHeight="1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</row>
    <row r="35" spans="1:25" ht="15.75" customHeight="1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</row>
    <row r="36" spans="1:25" ht="15.75" customHeight="1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</row>
    <row r="37" spans="1:25" ht="15.75" customHeight="1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</row>
    <row r="38" spans="1:25" ht="15.75" customHeight="1">
      <c r="A38" s="14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</row>
    <row r="39" spans="1:25" ht="15.75" customHeight="1">
      <c r="A39" s="14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</row>
    <row r="40" spans="1:25" ht="15.75" customHeight="1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</row>
    <row r="41" spans="1:25" ht="15.75" customHeight="1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</row>
    <row r="42" spans="1:25" ht="15.75" customHeight="1">
      <c r="A42" s="14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</row>
    <row r="43" spans="1:25" ht="15.75" customHeight="1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</row>
    <row r="44" spans="1:25" ht="15.75" customHeight="1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</row>
    <row r="45" spans="1:25" ht="15.75" customHeight="1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</row>
    <row r="46" spans="1:25" ht="15.75" customHeight="1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</row>
    <row r="47" spans="1:25" ht="15.75" customHeight="1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</row>
    <row r="48" spans="1:25" ht="15.75" customHeight="1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</row>
    <row r="49" spans="1:25" ht="15.75" customHeight="1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</row>
    <row r="50" spans="1:25" ht="15.75" customHeight="1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</row>
    <row r="51" spans="1:25" ht="15.75" customHeight="1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</row>
    <row r="52" spans="1:25" ht="15.75" customHeight="1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</row>
    <row r="53" spans="1:25" ht="15.75" customHeight="1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</row>
    <row r="54" spans="1:25" ht="15.75" customHeight="1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</row>
    <row r="55" spans="1:25" ht="15.75" customHeight="1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</row>
    <row r="56" spans="1:25" ht="15.75" customHeight="1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</row>
    <row r="57" spans="1:25" ht="15.75" customHeight="1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</row>
    <row r="58" spans="1:25" ht="15.75" customHeight="1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</row>
    <row r="59" spans="1:25" ht="15.75" customHeight="1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</row>
    <row r="60" spans="1:25" ht="15.75" customHeight="1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</row>
    <row r="61" spans="1:25" ht="15.75" customHeight="1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</row>
    <row r="62" spans="1:25" ht="15.75" customHeight="1">
      <c r="A62" s="14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</row>
    <row r="63" spans="1:25" ht="15.75" customHeight="1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</row>
    <row r="64" spans="1:25" ht="15.75" customHeight="1">
      <c r="A64" s="14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</row>
    <row r="65" spans="1:25" ht="15.75" customHeight="1">
      <c r="A65" s="14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</row>
    <row r="66" spans="1:25" ht="15.75" customHeight="1">
      <c r="A66" s="14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</row>
    <row r="67" spans="1:25" ht="15.75" customHeight="1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</row>
    <row r="68" spans="1:25" ht="15.75" customHeight="1">
      <c r="A68" s="14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</row>
    <row r="69" spans="1:25" ht="15.75" customHeight="1">
      <c r="A69" s="14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</row>
    <row r="70" spans="1:25" ht="15.75" customHeight="1">
      <c r="A70" s="14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</row>
    <row r="71" spans="1:25" ht="15.75" customHeight="1">
      <c r="A71" s="14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</row>
    <row r="72" spans="1:25" ht="15.75" customHeight="1">
      <c r="A72" s="14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</row>
    <row r="73" spans="1:25" ht="15.75" customHeight="1">
      <c r="A73" s="14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</row>
    <row r="74" spans="1:25" ht="15.75" customHeight="1">
      <c r="A74" s="14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</row>
    <row r="75" spans="1:25" ht="15.75" customHeight="1">
      <c r="A75" s="14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</row>
    <row r="76" spans="1:25" ht="15.75" customHeight="1">
      <c r="A76" s="14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</row>
    <row r="77" spans="1:25" ht="15.75" customHeight="1">
      <c r="A77" s="14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</row>
    <row r="78" spans="1:25" ht="15.75" customHeight="1">
      <c r="A78" s="14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</row>
    <row r="79" spans="1:25" ht="15.75" customHeight="1">
      <c r="A79" s="14"/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</row>
    <row r="80" spans="1:25" ht="15.75" customHeight="1">
      <c r="A80" s="14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</row>
    <row r="81" spans="1:25" ht="15.75" customHeight="1">
      <c r="A81" s="14"/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</row>
    <row r="82" spans="1:25" ht="15.75" customHeight="1">
      <c r="A82" s="14"/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</row>
    <row r="83" spans="1:25" ht="15.75" customHeight="1">
      <c r="A83" s="14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</row>
    <row r="84" spans="1:25" ht="15.75" customHeight="1">
      <c r="A84" s="14"/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</row>
    <row r="85" spans="1:25" ht="15.75" customHeight="1">
      <c r="A85" s="14"/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</row>
    <row r="86" spans="1:25" ht="15.75" customHeight="1">
      <c r="A86" s="14"/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</row>
    <row r="87" spans="1:25" ht="15.75" customHeight="1">
      <c r="A87" s="14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</row>
    <row r="88" spans="1:25" ht="15.75" customHeight="1">
      <c r="A88" s="14"/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</row>
    <row r="89" spans="1:25" ht="15.75" customHeight="1">
      <c r="A89" s="14"/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</row>
    <row r="90" spans="1:25" ht="15.75" customHeight="1">
      <c r="A90" s="14"/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</row>
    <row r="91" spans="1:25" ht="15.75" customHeight="1">
      <c r="A91" s="14"/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</row>
    <row r="92" spans="1:25" ht="15.75" customHeight="1">
      <c r="A92" s="14"/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</row>
    <row r="93" spans="1:25" ht="15.75" customHeight="1">
      <c r="A93" s="14"/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</row>
    <row r="94" spans="1:25" ht="15.75" customHeight="1">
      <c r="A94" s="14"/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</row>
    <row r="95" spans="1:25" ht="15.75" customHeight="1">
      <c r="A95" s="14"/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</row>
    <row r="96" spans="1:25" ht="15.75" customHeight="1">
      <c r="A96" s="14"/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</row>
    <row r="97" spans="1:25" ht="15.75" customHeight="1">
      <c r="A97" s="14"/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</row>
    <row r="98" spans="1:25" ht="15.75" customHeight="1">
      <c r="A98" s="14"/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</row>
    <row r="99" spans="1:25" ht="15.75" customHeight="1">
      <c r="A99" s="14"/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</row>
    <row r="100" spans="1:25" ht="15.75" customHeight="1">
      <c r="A100" s="14"/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</row>
    <row r="101" spans="1:25" ht="15.75" customHeight="1">
      <c r="A101" s="14"/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</row>
    <row r="102" spans="1:25" ht="15.75" customHeight="1">
      <c r="A102" s="14"/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</row>
    <row r="103" spans="1:25" ht="15.75" customHeight="1">
      <c r="A103" s="14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</row>
    <row r="104" spans="1:25" ht="15.75" customHeight="1">
      <c r="A104" s="14"/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</row>
    <row r="105" spans="1:25" ht="15.75" customHeight="1">
      <c r="A105" s="14"/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</row>
    <row r="106" spans="1:25" ht="15.75" customHeight="1">
      <c r="A106" s="14"/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</row>
    <row r="107" spans="1:25" ht="15.75" customHeight="1">
      <c r="A107" s="14"/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</row>
    <row r="108" spans="1:25" ht="15.75" customHeight="1">
      <c r="A108" s="14"/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</row>
    <row r="109" spans="1:25" ht="15.75" customHeight="1">
      <c r="A109" s="14"/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</row>
    <row r="110" spans="1:25" ht="15.75" customHeight="1">
      <c r="A110" s="14"/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</row>
    <row r="111" spans="1:25" ht="15.75" customHeight="1">
      <c r="A111" s="14"/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</row>
    <row r="112" spans="1:25" ht="15.75" customHeight="1">
      <c r="A112" s="14"/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</row>
    <row r="113" spans="1:25" ht="15.75" customHeight="1">
      <c r="A113" s="14"/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</row>
    <row r="114" spans="1:25" ht="15.75" customHeight="1">
      <c r="A114" s="14"/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</row>
    <row r="115" spans="1:25" ht="15.75" customHeight="1">
      <c r="A115" s="14"/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</row>
    <row r="116" spans="1:25" ht="15.75" customHeight="1">
      <c r="A116" s="14"/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</row>
    <row r="117" spans="1:25" ht="15.75" customHeight="1">
      <c r="A117" s="14"/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</row>
    <row r="118" spans="1:25" ht="15.75" customHeight="1">
      <c r="A118" s="14"/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</row>
    <row r="119" spans="1:25" ht="15.75" customHeight="1">
      <c r="A119" s="14"/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</row>
    <row r="120" spans="1:25" ht="15.75" customHeight="1">
      <c r="A120" s="14"/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</row>
    <row r="121" spans="1:25" ht="15.75" customHeight="1">
      <c r="A121" s="14"/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</row>
    <row r="122" spans="1:25" ht="15.75" customHeight="1">
      <c r="A122" s="14"/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</row>
    <row r="123" spans="1:25" ht="15.75" customHeight="1">
      <c r="A123" s="14"/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</row>
    <row r="124" spans="1:25" ht="15.75" customHeight="1">
      <c r="A124" s="14"/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</row>
    <row r="125" spans="1:25" ht="15.75" customHeight="1">
      <c r="A125" s="14"/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</row>
    <row r="126" spans="1:25" ht="15.75" customHeight="1">
      <c r="A126" s="14"/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</row>
    <row r="127" spans="1:25" ht="15.75" customHeight="1">
      <c r="A127" s="14"/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</row>
    <row r="128" spans="1:25" ht="15.75" customHeight="1">
      <c r="A128" s="14"/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</row>
    <row r="129" spans="1:25" ht="15.75" customHeight="1">
      <c r="A129" s="14"/>
      <c r="B129" s="14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</row>
    <row r="130" spans="1:25" ht="15.75" customHeight="1">
      <c r="A130" s="14"/>
      <c r="B130" s="14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</row>
    <row r="131" spans="1:25" ht="15.75" customHeight="1">
      <c r="A131" s="14"/>
      <c r="B131" s="14"/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  <c r="Y131" s="14"/>
    </row>
    <row r="132" spans="1:25" ht="15.75" customHeight="1">
      <c r="A132" s="14"/>
      <c r="B132" s="14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</row>
    <row r="133" spans="1:25" ht="15.75" customHeight="1">
      <c r="A133" s="14"/>
      <c r="B133" s="14"/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4"/>
    </row>
    <row r="134" spans="1:25" ht="15.75" customHeight="1">
      <c r="A134" s="14"/>
      <c r="B134" s="14"/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</row>
    <row r="135" spans="1:25" ht="15.75" customHeight="1">
      <c r="A135" s="14"/>
      <c r="B135" s="14"/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14"/>
    </row>
    <row r="136" spans="1:25" ht="15.75" customHeight="1">
      <c r="A136" s="14"/>
      <c r="B136" s="14"/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</row>
    <row r="137" spans="1:25" ht="15.75" customHeight="1">
      <c r="A137" s="14"/>
      <c r="B137" s="14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</row>
    <row r="138" spans="1:25" ht="15.75" customHeight="1">
      <c r="A138" s="14"/>
      <c r="B138" s="14"/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</row>
    <row r="139" spans="1:25" ht="15.75" customHeight="1">
      <c r="A139" s="14"/>
      <c r="B139" s="14"/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</row>
    <row r="140" spans="1:25" ht="15.75" customHeight="1">
      <c r="A140" s="14"/>
      <c r="B140" s="14"/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</row>
    <row r="141" spans="1:25" ht="15.75" customHeight="1">
      <c r="A141" s="14"/>
      <c r="B141" s="14"/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</row>
    <row r="142" spans="1:25" ht="15.75" customHeight="1">
      <c r="A142" s="14"/>
      <c r="B142" s="14"/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</row>
    <row r="143" spans="1:25" ht="15.75" customHeight="1">
      <c r="A143" s="14"/>
      <c r="B143" s="14"/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</row>
    <row r="144" spans="1:25" ht="15.75" customHeight="1">
      <c r="A144" s="14"/>
      <c r="B144" s="14"/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</row>
    <row r="145" spans="1:25" ht="15.75" customHeight="1">
      <c r="A145" s="14"/>
      <c r="B145" s="14"/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4"/>
    </row>
    <row r="146" spans="1:25" ht="15.75" customHeight="1">
      <c r="A146" s="14"/>
      <c r="B146" s="14"/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4"/>
    </row>
    <row r="147" spans="1:25" ht="15.75" customHeight="1">
      <c r="A147" s="14"/>
      <c r="B147" s="14"/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</row>
    <row r="148" spans="1:25" ht="15.75" customHeight="1">
      <c r="A148" s="14"/>
      <c r="B148" s="14"/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</row>
    <row r="149" spans="1:25" ht="15.75" customHeight="1">
      <c r="A149" s="14"/>
      <c r="B149" s="14"/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</row>
    <row r="150" spans="1:25" ht="15.75" customHeight="1">
      <c r="A150" s="14"/>
      <c r="B150" s="14"/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</row>
    <row r="151" spans="1:25" ht="15.75" customHeight="1">
      <c r="A151" s="14"/>
      <c r="B151" s="14"/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</row>
    <row r="152" spans="1:25" ht="15.75" customHeight="1">
      <c r="A152" s="14"/>
      <c r="B152" s="14"/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</row>
    <row r="153" spans="1:25" ht="15.75" customHeight="1">
      <c r="A153" s="14"/>
      <c r="B153" s="14"/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4"/>
    </row>
    <row r="154" spans="1:25" ht="15.75" customHeight="1">
      <c r="A154" s="14"/>
      <c r="B154" s="14"/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4"/>
    </row>
    <row r="155" spans="1:25" ht="15.75" customHeight="1">
      <c r="A155" s="14"/>
      <c r="B155" s="14"/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4"/>
    </row>
    <row r="156" spans="1:25" ht="15.75" customHeight="1">
      <c r="A156" s="14"/>
      <c r="B156" s="14"/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</row>
    <row r="157" spans="1:25" ht="15.75" customHeight="1">
      <c r="A157" s="14"/>
      <c r="B157" s="14"/>
      <c r="C157" s="14"/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Y157" s="14"/>
    </row>
    <row r="158" spans="1:25" ht="15.75" customHeight="1">
      <c r="A158" s="14"/>
      <c r="B158" s="14"/>
      <c r="C158" s="14"/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14"/>
    </row>
    <row r="159" spans="1:25" ht="15.75" customHeight="1">
      <c r="A159" s="14"/>
      <c r="B159" s="14"/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  <c r="Y159" s="14"/>
    </row>
    <row r="160" spans="1:25" ht="15.75" customHeight="1">
      <c r="A160" s="14"/>
      <c r="B160" s="14"/>
      <c r="C160" s="14"/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4"/>
    </row>
    <row r="161" spans="1:25" ht="15.75" customHeight="1">
      <c r="A161" s="14"/>
      <c r="B161" s="14"/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</row>
    <row r="162" spans="1:25" ht="15.75" customHeight="1">
      <c r="A162" s="14"/>
      <c r="B162" s="14"/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</row>
    <row r="163" spans="1:25" ht="15.75" customHeight="1">
      <c r="A163" s="14"/>
      <c r="B163" s="14"/>
      <c r="C163" s="14"/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  <c r="Y163" s="14"/>
    </row>
    <row r="164" spans="1:25" ht="15.75" customHeight="1">
      <c r="A164" s="14"/>
      <c r="B164" s="14"/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</row>
    <row r="165" spans="1:25" ht="15.75" customHeight="1">
      <c r="A165" s="14"/>
      <c r="B165" s="14"/>
      <c r="C165" s="14"/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  <c r="Y165" s="14"/>
    </row>
    <row r="166" spans="1:25" ht="15.75" customHeight="1">
      <c r="A166" s="14"/>
      <c r="B166" s="14"/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Y166" s="14"/>
    </row>
    <row r="167" spans="1:25" ht="15.75" customHeight="1">
      <c r="A167" s="14"/>
      <c r="B167" s="14"/>
      <c r="C167" s="14"/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  <c r="W167" s="14"/>
      <c r="X167" s="14"/>
      <c r="Y167" s="14"/>
    </row>
    <row r="168" spans="1:25" ht="15.75" customHeight="1">
      <c r="A168" s="14"/>
      <c r="B168" s="14"/>
      <c r="C168" s="14"/>
      <c r="D168" s="14"/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  <c r="W168" s="14"/>
      <c r="X168" s="14"/>
      <c r="Y168" s="14"/>
    </row>
    <row r="169" spans="1:25" ht="15.75" customHeight="1">
      <c r="A169" s="14"/>
      <c r="B169" s="14"/>
      <c r="C169" s="14"/>
      <c r="D169" s="14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  <c r="W169" s="14"/>
      <c r="X169" s="14"/>
      <c r="Y169" s="14"/>
    </row>
    <row r="170" spans="1:25" ht="15.75" customHeight="1">
      <c r="A170" s="14"/>
      <c r="B170" s="14"/>
      <c r="C170" s="14"/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  <c r="W170" s="14"/>
      <c r="X170" s="14"/>
      <c r="Y170" s="14"/>
    </row>
    <row r="171" spans="1:25" ht="15.75" customHeight="1">
      <c r="A171" s="14"/>
      <c r="B171" s="14"/>
      <c r="C171" s="14"/>
      <c r="D171" s="14"/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  <c r="W171" s="14"/>
      <c r="X171" s="14"/>
      <c r="Y171" s="14"/>
    </row>
    <row r="172" spans="1:25" ht="15.75" customHeight="1">
      <c r="A172" s="14"/>
      <c r="B172" s="14"/>
      <c r="C172" s="14"/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  <c r="W172" s="14"/>
      <c r="X172" s="14"/>
      <c r="Y172" s="14"/>
    </row>
    <row r="173" spans="1:25" ht="15.75" customHeight="1">
      <c r="A173" s="14"/>
      <c r="B173" s="14"/>
      <c r="C173" s="14"/>
      <c r="D173" s="14"/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4"/>
      <c r="W173" s="14"/>
      <c r="X173" s="14"/>
      <c r="Y173" s="14"/>
    </row>
    <row r="174" spans="1:25" ht="15.75" customHeight="1">
      <c r="A174" s="14"/>
      <c r="B174" s="14"/>
      <c r="C174" s="14"/>
      <c r="D174" s="14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  <c r="W174" s="14"/>
      <c r="X174" s="14"/>
      <c r="Y174" s="14"/>
    </row>
    <row r="175" spans="1:25" ht="15.75" customHeight="1">
      <c r="A175" s="14"/>
      <c r="B175" s="14"/>
      <c r="C175" s="14"/>
      <c r="D175" s="14"/>
      <c r="E175" s="14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  <c r="R175" s="14"/>
      <c r="S175" s="14"/>
      <c r="T175" s="14"/>
      <c r="U175" s="14"/>
      <c r="V175" s="14"/>
      <c r="W175" s="14"/>
      <c r="X175" s="14"/>
      <c r="Y175" s="14"/>
    </row>
    <row r="176" spans="1:25" ht="15.75" customHeight="1">
      <c r="A176" s="14"/>
      <c r="B176" s="14"/>
      <c r="C176" s="14"/>
      <c r="D176" s="14"/>
      <c r="E176" s="14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14"/>
      <c r="W176" s="14"/>
      <c r="X176" s="14"/>
      <c r="Y176" s="14"/>
    </row>
    <row r="177" spans="1:25" ht="15.75" customHeight="1">
      <c r="A177" s="14"/>
      <c r="B177" s="14"/>
      <c r="C177" s="14"/>
      <c r="D177" s="14"/>
      <c r="E177" s="14"/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4"/>
      <c r="R177" s="14"/>
      <c r="S177" s="14"/>
      <c r="T177" s="14"/>
      <c r="U177" s="14"/>
      <c r="V177" s="14"/>
      <c r="W177" s="14"/>
      <c r="X177" s="14"/>
      <c r="Y177" s="14"/>
    </row>
    <row r="178" spans="1:25" ht="15.75" customHeight="1">
      <c r="A178" s="14"/>
      <c r="B178" s="14"/>
      <c r="C178" s="14"/>
      <c r="D178" s="14"/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4"/>
      <c r="R178" s="14"/>
      <c r="S178" s="14"/>
      <c r="T178" s="14"/>
      <c r="U178" s="14"/>
      <c r="V178" s="14"/>
      <c r="W178" s="14"/>
      <c r="X178" s="14"/>
      <c r="Y178" s="14"/>
    </row>
    <row r="179" spans="1:25" ht="15.75" customHeight="1">
      <c r="A179" s="14"/>
      <c r="B179" s="14"/>
      <c r="C179" s="14"/>
      <c r="D179" s="14"/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4"/>
      <c r="W179" s="14"/>
      <c r="X179" s="14"/>
      <c r="Y179" s="14"/>
    </row>
    <row r="180" spans="1:25" ht="15.75" customHeight="1">
      <c r="A180" s="14"/>
      <c r="B180" s="14"/>
      <c r="C180" s="14"/>
      <c r="D180" s="14"/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/>
      <c r="W180" s="14"/>
      <c r="X180" s="14"/>
      <c r="Y180" s="14"/>
    </row>
    <row r="181" spans="1:25" ht="15.75" customHeight="1">
      <c r="A181" s="14"/>
      <c r="B181" s="14"/>
      <c r="C181" s="14"/>
      <c r="D181" s="14"/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4"/>
      <c r="W181" s="14"/>
      <c r="X181" s="14"/>
      <c r="Y181" s="14"/>
    </row>
    <row r="182" spans="1:25" ht="15.75" customHeight="1">
      <c r="A182" s="14"/>
      <c r="B182" s="14"/>
      <c r="C182" s="14"/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  <c r="W182" s="14"/>
      <c r="X182" s="14"/>
      <c r="Y182" s="14"/>
    </row>
    <row r="183" spans="1:25" ht="15.75" customHeight="1">
      <c r="A183" s="14"/>
      <c r="B183" s="14"/>
      <c r="C183" s="14"/>
      <c r="D183" s="14"/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V183" s="14"/>
      <c r="W183" s="14"/>
      <c r="X183" s="14"/>
      <c r="Y183" s="14"/>
    </row>
    <row r="184" spans="1:25" ht="15.75" customHeight="1">
      <c r="A184" s="14"/>
      <c r="B184" s="14"/>
      <c r="C184" s="14"/>
      <c r="D184" s="14"/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4"/>
      <c r="W184" s="14"/>
      <c r="X184" s="14"/>
      <c r="Y184" s="14"/>
    </row>
    <row r="185" spans="1:25" ht="15.75" customHeight="1">
      <c r="A185" s="14"/>
      <c r="B185" s="14"/>
      <c r="C185" s="14"/>
      <c r="D185" s="14"/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4"/>
      <c r="R185" s="14"/>
      <c r="S185" s="14"/>
      <c r="T185" s="14"/>
      <c r="U185" s="14"/>
      <c r="V185" s="14"/>
      <c r="W185" s="14"/>
      <c r="X185" s="14"/>
      <c r="Y185" s="14"/>
    </row>
    <row r="186" spans="1:25" ht="15.75" customHeight="1">
      <c r="A186" s="14"/>
      <c r="B186" s="14"/>
      <c r="C186" s="14"/>
      <c r="D186" s="14"/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V186" s="14"/>
      <c r="W186" s="14"/>
      <c r="X186" s="14"/>
      <c r="Y186" s="14"/>
    </row>
    <row r="187" spans="1:25" ht="15.75" customHeight="1">
      <c r="A187" s="14"/>
      <c r="B187" s="14"/>
      <c r="C187" s="14"/>
      <c r="D187" s="14"/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4"/>
      <c r="R187" s="14"/>
      <c r="S187" s="14"/>
      <c r="T187" s="14"/>
      <c r="U187" s="14"/>
      <c r="V187" s="14"/>
      <c r="W187" s="14"/>
      <c r="X187" s="14"/>
      <c r="Y187" s="14"/>
    </row>
    <row r="188" spans="1:25" ht="15.75" customHeight="1">
      <c r="A188" s="14"/>
      <c r="B188" s="14"/>
      <c r="C188" s="14"/>
      <c r="D188" s="14"/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V188" s="14"/>
      <c r="W188" s="14"/>
      <c r="X188" s="14"/>
      <c r="Y188" s="14"/>
    </row>
    <row r="189" spans="1:25" ht="15.75" customHeight="1">
      <c r="A189" s="14"/>
      <c r="B189" s="14"/>
      <c r="C189" s="14"/>
      <c r="D189" s="14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  <c r="W189" s="14"/>
      <c r="X189" s="14"/>
      <c r="Y189" s="14"/>
    </row>
    <row r="190" spans="1:25" ht="15.75" customHeight="1">
      <c r="A190" s="14"/>
      <c r="B190" s="14"/>
      <c r="C190" s="14"/>
      <c r="D190" s="14"/>
      <c r="E190" s="14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4"/>
      <c r="W190" s="14"/>
      <c r="X190" s="14"/>
      <c r="Y190" s="14"/>
    </row>
    <row r="191" spans="1:25" ht="15.75" customHeight="1">
      <c r="A191" s="14"/>
      <c r="B191" s="14"/>
      <c r="C191" s="14"/>
      <c r="D191" s="14"/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V191" s="14"/>
      <c r="W191" s="14"/>
      <c r="X191" s="14"/>
      <c r="Y191" s="14"/>
    </row>
    <row r="192" spans="1:25" ht="15.75" customHeight="1">
      <c r="A192" s="14"/>
      <c r="B192" s="14"/>
      <c r="C192" s="14"/>
      <c r="D192" s="14"/>
      <c r="E192" s="14"/>
      <c r="F192" s="14"/>
      <c r="G192" s="14"/>
      <c r="H192" s="14"/>
      <c r="I192" s="14"/>
      <c r="J192" s="14"/>
      <c r="K192" s="14"/>
      <c r="L192" s="14"/>
      <c r="M192" s="14"/>
      <c r="N192" s="14"/>
      <c r="O192" s="14"/>
      <c r="P192" s="14"/>
      <c r="Q192" s="14"/>
      <c r="R192" s="14"/>
      <c r="S192" s="14"/>
      <c r="T192" s="14"/>
      <c r="U192" s="14"/>
      <c r="V192" s="14"/>
      <c r="W192" s="14"/>
      <c r="X192" s="14"/>
      <c r="Y192" s="14"/>
    </row>
    <row r="193" spans="1:25" ht="15.75" customHeight="1">
      <c r="A193" s="14"/>
      <c r="B193" s="14"/>
      <c r="C193" s="14"/>
      <c r="D193" s="14"/>
      <c r="E193" s="14"/>
      <c r="F193" s="14"/>
      <c r="G193" s="14"/>
      <c r="H193" s="14"/>
      <c r="I193" s="14"/>
      <c r="J193" s="14"/>
      <c r="K193" s="14"/>
      <c r="L193" s="14"/>
      <c r="M193" s="14"/>
      <c r="N193" s="14"/>
      <c r="O193" s="14"/>
      <c r="P193" s="14"/>
      <c r="Q193" s="14"/>
      <c r="R193" s="14"/>
      <c r="S193" s="14"/>
      <c r="T193" s="14"/>
      <c r="U193" s="14"/>
      <c r="V193" s="14"/>
      <c r="W193" s="14"/>
      <c r="X193" s="14"/>
      <c r="Y193" s="14"/>
    </row>
    <row r="194" spans="1:25" ht="15.75" customHeight="1">
      <c r="A194" s="14"/>
      <c r="B194" s="14"/>
      <c r="C194" s="14"/>
      <c r="D194" s="14"/>
      <c r="E194" s="14"/>
      <c r="F194" s="14"/>
      <c r="G194" s="14"/>
      <c r="H194" s="14"/>
      <c r="I194" s="14"/>
      <c r="J194" s="14"/>
      <c r="K194" s="14"/>
      <c r="L194" s="14"/>
      <c r="M194" s="14"/>
      <c r="N194" s="14"/>
      <c r="O194" s="14"/>
      <c r="P194" s="14"/>
      <c r="Q194" s="14"/>
      <c r="R194" s="14"/>
      <c r="S194" s="14"/>
      <c r="T194" s="14"/>
      <c r="U194" s="14"/>
      <c r="V194" s="14"/>
      <c r="W194" s="14"/>
      <c r="X194" s="14"/>
      <c r="Y194" s="14"/>
    </row>
    <row r="195" spans="1:25" ht="15.75" customHeight="1">
      <c r="A195" s="14"/>
      <c r="B195" s="14"/>
      <c r="C195" s="14"/>
      <c r="D195" s="14"/>
      <c r="E195" s="14"/>
      <c r="F195" s="14"/>
      <c r="G195" s="14"/>
      <c r="H195" s="14"/>
      <c r="I195" s="14"/>
      <c r="J195" s="14"/>
      <c r="K195" s="14"/>
      <c r="L195" s="14"/>
      <c r="M195" s="14"/>
      <c r="N195" s="14"/>
      <c r="O195" s="14"/>
      <c r="P195" s="14"/>
      <c r="Q195" s="14"/>
      <c r="R195" s="14"/>
      <c r="S195" s="14"/>
      <c r="T195" s="14"/>
      <c r="U195" s="14"/>
      <c r="V195" s="14"/>
      <c r="W195" s="14"/>
      <c r="X195" s="14"/>
      <c r="Y195" s="14"/>
    </row>
    <row r="196" spans="1:25" ht="15.75" customHeight="1">
      <c r="A196" s="14"/>
      <c r="B196" s="14"/>
      <c r="C196" s="14"/>
      <c r="D196" s="14"/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  <c r="W196" s="14"/>
      <c r="X196" s="14"/>
      <c r="Y196" s="14"/>
    </row>
    <row r="197" spans="1:25" ht="15.75" customHeight="1">
      <c r="A197" s="14"/>
      <c r="B197" s="14"/>
      <c r="C197" s="14"/>
      <c r="D197" s="14"/>
      <c r="E197" s="14"/>
      <c r="F197" s="14"/>
      <c r="G197" s="14"/>
      <c r="H197" s="14"/>
      <c r="I197" s="14"/>
      <c r="J197" s="14"/>
      <c r="K197" s="14"/>
      <c r="L197" s="14"/>
      <c r="M197" s="14"/>
      <c r="N197" s="14"/>
      <c r="O197" s="14"/>
      <c r="P197" s="14"/>
      <c r="Q197" s="14"/>
      <c r="R197" s="14"/>
      <c r="S197" s="14"/>
      <c r="T197" s="14"/>
      <c r="U197" s="14"/>
      <c r="V197" s="14"/>
      <c r="W197" s="14"/>
      <c r="X197" s="14"/>
      <c r="Y197" s="14"/>
    </row>
    <row r="198" spans="1:25" ht="15.75" customHeight="1">
      <c r="A198" s="14"/>
      <c r="B198" s="14"/>
      <c r="C198" s="14"/>
      <c r="D198" s="14"/>
      <c r="E198" s="14"/>
      <c r="F198" s="14"/>
      <c r="G198" s="14"/>
      <c r="H198" s="14"/>
      <c r="I198" s="14"/>
      <c r="J198" s="14"/>
      <c r="K198" s="14"/>
      <c r="L198" s="14"/>
      <c r="M198" s="14"/>
      <c r="N198" s="14"/>
      <c r="O198" s="14"/>
      <c r="P198" s="14"/>
      <c r="Q198" s="14"/>
      <c r="R198" s="14"/>
      <c r="S198" s="14"/>
      <c r="T198" s="14"/>
      <c r="U198" s="14"/>
      <c r="V198" s="14"/>
      <c r="W198" s="14"/>
      <c r="X198" s="14"/>
      <c r="Y198" s="14"/>
    </row>
    <row r="199" spans="1:25" ht="15.75" customHeight="1">
      <c r="A199" s="14"/>
      <c r="B199" s="14"/>
      <c r="C199" s="14"/>
      <c r="D199" s="14"/>
      <c r="E199" s="14"/>
      <c r="F199" s="14"/>
      <c r="G199" s="14"/>
      <c r="H199" s="14"/>
      <c r="I199" s="14"/>
      <c r="J199" s="14"/>
      <c r="K199" s="14"/>
      <c r="L199" s="14"/>
      <c r="M199" s="14"/>
      <c r="N199" s="14"/>
      <c r="O199" s="14"/>
      <c r="P199" s="14"/>
      <c r="Q199" s="14"/>
      <c r="R199" s="14"/>
      <c r="S199" s="14"/>
      <c r="T199" s="14"/>
      <c r="U199" s="14"/>
      <c r="V199" s="14"/>
      <c r="W199" s="14"/>
      <c r="X199" s="14"/>
      <c r="Y199" s="14"/>
    </row>
    <row r="200" spans="1:25" ht="15.75" customHeight="1">
      <c r="A200" s="14"/>
      <c r="B200" s="14"/>
      <c r="C200" s="14"/>
      <c r="D200" s="14"/>
      <c r="E200" s="14"/>
      <c r="F200" s="14"/>
      <c r="G200" s="14"/>
      <c r="H200" s="14"/>
      <c r="I200" s="14"/>
      <c r="J200" s="14"/>
      <c r="K200" s="14"/>
      <c r="L200" s="14"/>
      <c r="M200" s="14"/>
      <c r="N200" s="14"/>
      <c r="O200" s="14"/>
      <c r="P200" s="14"/>
      <c r="Q200" s="14"/>
      <c r="R200" s="14"/>
      <c r="S200" s="14"/>
      <c r="T200" s="14"/>
      <c r="U200" s="14"/>
      <c r="V200" s="14"/>
      <c r="W200" s="14"/>
      <c r="X200" s="14"/>
      <c r="Y200" s="14"/>
    </row>
    <row r="201" spans="1:25" ht="15.75" customHeight="1">
      <c r="A201" s="14"/>
      <c r="B201" s="14"/>
      <c r="C201" s="14"/>
      <c r="D201" s="14"/>
      <c r="E201" s="14"/>
      <c r="F201" s="14"/>
      <c r="G201" s="14"/>
      <c r="H201" s="14"/>
      <c r="I201" s="14"/>
      <c r="J201" s="14"/>
      <c r="K201" s="14"/>
      <c r="L201" s="14"/>
      <c r="M201" s="14"/>
      <c r="N201" s="14"/>
      <c r="O201" s="14"/>
      <c r="P201" s="14"/>
      <c r="Q201" s="14"/>
      <c r="R201" s="14"/>
      <c r="S201" s="14"/>
      <c r="T201" s="14"/>
      <c r="U201" s="14"/>
      <c r="V201" s="14"/>
      <c r="W201" s="14"/>
      <c r="X201" s="14"/>
      <c r="Y201" s="14"/>
    </row>
    <row r="202" spans="1:25" ht="15.75" customHeight="1">
      <c r="A202" s="14"/>
      <c r="B202" s="14"/>
      <c r="C202" s="14"/>
      <c r="D202" s="14"/>
      <c r="E202" s="14"/>
      <c r="F202" s="14"/>
      <c r="G202" s="14"/>
      <c r="H202" s="14"/>
      <c r="I202" s="14"/>
      <c r="J202" s="14"/>
      <c r="K202" s="14"/>
      <c r="L202" s="14"/>
      <c r="M202" s="14"/>
      <c r="N202" s="14"/>
      <c r="O202" s="14"/>
      <c r="P202" s="14"/>
      <c r="Q202" s="14"/>
      <c r="R202" s="14"/>
      <c r="S202" s="14"/>
      <c r="T202" s="14"/>
      <c r="U202" s="14"/>
      <c r="V202" s="14"/>
      <c r="W202" s="14"/>
      <c r="X202" s="14"/>
      <c r="Y202" s="14"/>
    </row>
    <row r="203" spans="1:25" ht="15.75" customHeight="1">
      <c r="A203" s="14"/>
      <c r="B203" s="14"/>
      <c r="C203" s="14"/>
      <c r="D203" s="14"/>
      <c r="E203" s="14"/>
      <c r="F203" s="14"/>
      <c r="G203" s="14"/>
      <c r="H203" s="14"/>
      <c r="I203" s="14"/>
      <c r="J203" s="14"/>
      <c r="K203" s="14"/>
      <c r="L203" s="14"/>
      <c r="M203" s="14"/>
      <c r="N203" s="14"/>
      <c r="O203" s="14"/>
      <c r="P203" s="14"/>
      <c r="Q203" s="14"/>
      <c r="R203" s="14"/>
      <c r="S203" s="14"/>
      <c r="T203" s="14"/>
      <c r="U203" s="14"/>
      <c r="V203" s="14"/>
      <c r="W203" s="14"/>
      <c r="X203" s="14"/>
      <c r="Y203" s="14"/>
    </row>
    <row r="204" spans="1:25" ht="15.75" customHeight="1">
      <c r="A204" s="14"/>
      <c r="B204" s="14"/>
      <c r="C204" s="14"/>
      <c r="D204" s="14"/>
      <c r="E204" s="14"/>
      <c r="F204" s="14"/>
      <c r="G204" s="14"/>
      <c r="H204" s="14"/>
      <c r="I204" s="14"/>
      <c r="J204" s="14"/>
      <c r="K204" s="14"/>
      <c r="L204" s="14"/>
      <c r="M204" s="14"/>
      <c r="N204" s="14"/>
      <c r="O204" s="14"/>
      <c r="P204" s="14"/>
      <c r="Q204" s="14"/>
      <c r="R204" s="14"/>
      <c r="S204" s="14"/>
      <c r="T204" s="14"/>
      <c r="U204" s="14"/>
      <c r="V204" s="14"/>
      <c r="W204" s="14"/>
      <c r="X204" s="14"/>
      <c r="Y204" s="14"/>
    </row>
    <row r="205" spans="1:25" ht="15.75" customHeight="1">
      <c r="A205" s="14"/>
      <c r="B205" s="14"/>
      <c r="C205" s="14"/>
      <c r="D205" s="14"/>
      <c r="E205" s="14"/>
      <c r="F205" s="14"/>
      <c r="G205" s="14"/>
      <c r="H205" s="14"/>
      <c r="I205" s="14"/>
      <c r="J205" s="14"/>
      <c r="K205" s="14"/>
      <c r="L205" s="14"/>
      <c r="M205" s="14"/>
      <c r="N205" s="14"/>
      <c r="O205" s="14"/>
      <c r="P205" s="14"/>
      <c r="Q205" s="14"/>
      <c r="R205" s="14"/>
      <c r="S205" s="14"/>
      <c r="T205" s="14"/>
      <c r="U205" s="14"/>
      <c r="V205" s="14"/>
      <c r="W205" s="14"/>
      <c r="X205" s="14"/>
      <c r="Y205" s="14"/>
    </row>
    <row r="206" spans="1:25" ht="15.75" customHeight="1">
      <c r="A206" s="14"/>
      <c r="B206" s="14"/>
      <c r="C206" s="14"/>
      <c r="D206" s="14"/>
      <c r="E206" s="14"/>
      <c r="F206" s="14"/>
      <c r="G206" s="14"/>
      <c r="H206" s="14"/>
      <c r="I206" s="14"/>
      <c r="J206" s="14"/>
      <c r="K206" s="14"/>
      <c r="L206" s="14"/>
      <c r="M206" s="14"/>
      <c r="N206" s="14"/>
      <c r="O206" s="14"/>
      <c r="P206" s="14"/>
      <c r="Q206" s="14"/>
      <c r="R206" s="14"/>
      <c r="S206" s="14"/>
      <c r="T206" s="14"/>
      <c r="U206" s="14"/>
      <c r="V206" s="14"/>
      <c r="W206" s="14"/>
      <c r="X206" s="14"/>
      <c r="Y206" s="14"/>
    </row>
    <row r="207" spans="1:25" ht="15.75" customHeight="1">
      <c r="A207" s="14"/>
      <c r="B207" s="14"/>
      <c r="C207" s="14"/>
      <c r="D207" s="14"/>
      <c r="E207" s="14"/>
      <c r="F207" s="14"/>
      <c r="G207" s="14"/>
      <c r="H207" s="14"/>
      <c r="I207" s="14"/>
      <c r="J207" s="14"/>
      <c r="K207" s="14"/>
      <c r="L207" s="14"/>
      <c r="M207" s="14"/>
      <c r="N207" s="14"/>
      <c r="O207" s="14"/>
      <c r="P207" s="14"/>
      <c r="Q207" s="14"/>
      <c r="R207" s="14"/>
      <c r="S207" s="14"/>
      <c r="T207" s="14"/>
      <c r="U207" s="14"/>
      <c r="V207" s="14"/>
      <c r="W207" s="14"/>
      <c r="X207" s="14"/>
      <c r="Y207" s="14"/>
    </row>
    <row r="208" spans="1:25" ht="15.75" customHeight="1">
      <c r="A208" s="14"/>
      <c r="B208" s="14"/>
      <c r="C208" s="14"/>
      <c r="D208" s="14"/>
      <c r="E208" s="14"/>
      <c r="F208" s="14"/>
      <c r="G208" s="14"/>
      <c r="H208" s="14"/>
      <c r="I208" s="14"/>
      <c r="J208" s="14"/>
      <c r="K208" s="14"/>
      <c r="L208" s="14"/>
      <c r="M208" s="14"/>
      <c r="N208" s="14"/>
      <c r="O208" s="14"/>
      <c r="P208" s="14"/>
      <c r="Q208" s="14"/>
      <c r="R208" s="14"/>
      <c r="S208" s="14"/>
      <c r="T208" s="14"/>
      <c r="U208" s="14"/>
      <c r="V208" s="14"/>
      <c r="W208" s="14"/>
      <c r="X208" s="14"/>
      <c r="Y208" s="14"/>
    </row>
    <row r="209" spans="1:25" ht="15.75" customHeight="1">
      <c r="A209" s="14"/>
      <c r="B209" s="14"/>
      <c r="C209" s="14"/>
      <c r="D209" s="14"/>
      <c r="E209" s="14"/>
      <c r="F209" s="14"/>
      <c r="G209" s="14"/>
      <c r="H209" s="14"/>
      <c r="I209" s="14"/>
      <c r="J209" s="14"/>
      <c r="K209" s="14"/>
      <c r="L209" s="14"/>
      <c r="M209" s="14"/>
      <c r="N209" s="14"/>
      <c r="O209" s="14"/>
      <c r="P209" s="14"/>
      <c r="Q209" s="14"/>
      <c r="R209" s="14"/>
      <c r="S209" s="14"/>
      <c r="T209" s="14"/>
      <c r="U209" s="14"/>
      <c r="V209" s="14"/>
      <c r="W209" s="14"/>
      <c r="X209" s="14"/>
      <c r="Y209" s="14"/>
    </row>
    <row r="210" spans="1:25" ht="15.75" customHeight="1">
      <c r="A210" s="14"/>
      <c r="B210" s="14"/>
      <c r="C210" s="14"/>
      <c r="D210" s="14"/>
      <c r="E210" s="14"/>
      <c r="F210" s="14"/>
      <c r="G210" s="14"/>
      <c r="H210" s="14"/>
      <c r="I210" s="14"/>
      <c r="J210" s="14"/>
      <c r="K210" s="14"/>
      <c r="L210" s="14"/>
      <c r="M210" s="14"/>
      <c r="N210" s="14"/>
      <c r="O210" s="14"/>
      <c r="P210" s="14"/>
      <c r="Q210" s="14"/>
      <c r="R210" s="14"/>
      <c r="S210" s="14"/>
      <c r="T210" s="14"/>
      <c r="U210" s="14"/>
      <c r="V210" s="14"/>
      <c r="W210" s="14"/>
      <c r="X210" s="14"/>
      <c r="Y210" s="14"/>
    </row>
    <row r="211" spans="1:25" ht="15.75" customHeight="1">
      <c r="A211" s="14"/>
      <c r="B211" s="14"/>
      <c r="C211" s="14"/>
      <c r="D211" s="14"/>
      <c r="E211" s="14"/>
      <c r="F211" s="14"/>
      <c r="G211" s="14"/>
      <c r="H211" s="14"/>
      <c r="I211" s="14"/>
      <c r="J211" s="14"/>
      <c r="K211" s="14"/>
      <c r="L211" s="14"/>
      <c r="M211" s="14"/>
      <c r="N211" s="14"/>
      <c r="O211" s="14"/>
      <c r="P211" s="14"/>
      <c r="Q211" s="14"/>
      <c r="R211" s="14"/>
      <c r="S211" s="14"/>
      <c r="T211" s="14"/>
      <c r="U211" s="14"/>
      <c r="V211" s="14"/>
      <c r="W211" s="14"/>
      <c r="X211" s="14"/>
      <c r="Y211" s="14"/>
    </row>
    <row r="212" spans="1:25" ht="15.75" customHeight="1">
      <c r="A212" s="14"/>
      <c r="B212" s="14"/>
      <c r="C212" s="14"/>
      <c r="D212" s="14"/>
      <c r="E212" s="14"/>
      <c r="F212" s="14"/>
      <c r="G212" s="14"/>
      <c r="H212" s="14"/>
      <c r="I212" s="14"/>
      <c r="J212" s="14"/>
      <c r="K212" s="14"/>
      <c r="L212" s="14"/>
      <c r="M212" s="14"/>
      <c r="N212" s="14"/>
      <c r="O212" s="14"/>
      <c r="P212" s="14"/>
      <c r="Q212" s="14"/>
      <c r="R212" s="14"/>
      <c r="S212" s="14"/>
      <c r="T212" s="14"/>
      <c r="U212" s="14"/>
      <c r="V212" s="14"/>
      <c r="W212" s="14"/>
      <c r="X212" s="14"/>
      <c r="Y212" s="14"/>
    </row>
    <row r="213" spans="1:25" ht="15.75" customHeight="1">
      <c r="A213" s="14"/>
      <c r="B213" s="14"/>
      <c r="C213" s="14"/>
      <c r="D213" s="14"/>
      <c r="E213" s="14"/>
      <c r="F213" s="14"/>
      <c r="G213" s="14"/>
      <c r="H213" s="14"/>
      <c r="I213" s="14"/>
      <c r="J213" s="14"/>
      <c r="K213" s="14"/>
      <c r="L213" s="14"/>
      <c r="M213" s="14"/>
      <c r="N213" s="14"/>
      <c r="O213" s="14"/>
      <c r="P213" s="14"/>
      <c r="Q213" s="14"/>
      <c r="R213" s="14"/>
      <c r="S213" s="14"/>
      <c r="T213" s="14"/>
      <c r="U213" s="14"/>
      <c r="V213" s="14"/>
      <c r="W213" s="14"/>
      <c r="X213" s="14"/>
      <c r="Y213" s="14"/>
    </row>
    <row r="214" spans="1:25" ht="15.75" customHeight="1">
      <c r="A214" s="14"/>
      <c r="B214" s="14"/>
      <c r="C214" s="14"/>
      <c r="D214" s="14"/>
      <c r="E214" s="14"/>
      <c r="F214" s="14"/>
      <c r="G214" s="14"/>
      <c r="H214" s="14"/>
      <c r="I214" s="14"/>
      <c r="J214" s="14"/>
      <c r="K214" s="14"/>
      <c r="L214" s="14"/>
      <c r="M214" s="14"/>
      <c r="N214" s="14"/>
      <c r="O214" s="14"/>
      <c r="P214" s="14"/>
      <c r="Q214" s="14"/>
      <c r="R214" s="14"/>
      <c r="S214" s="14"/>
      <c r="T214" s="14"/>
      <c r="U214" s="14"/>
      <c r="V214" s="14"/>
      <c r="W214" s="14"/>
      <c r="X214" s="14"/>
      <c r="Y214" s="14"/>
    </row>
    <row r="215" spans="1:25" ht="15.75" customHeight="1">
      <c r="A215" s="14"/>
      <c r="B215" s="14"/>
      <c r="C215" s="14"/>
      <c r="D215" s="14"/>
      <c r="E215" s="14"/>
      <c r="F215" s="14"/>
      <c r="G215" s="14"/>
      <c r="H215" s="14"/>
      <c r="I215" s="14"/>
      <c r="J215" s="14"/>
      <c r="K215" s="14"/>
      <c r="L215" s="14"/>
      <c r="M215" s="14"/>
      <c r="N215" s="14"/>
      <c r="O215" s="14"/>
      <c r="P215" s="14"/>
      <c r="Q215" s="14"/>
      <c r="R215" s="14"/>
      <c r="S215" s="14"/>
      <c r="T215" s="14"/>
      <c r="U215" s="14"/>
      <c r="V215" s="14"/>
      <c r="W215" s="14"/>
      <c r="X215" s="14"/>
      <c r="Y215" s="14"/>
    </row>
    <row r="216" spans="1:25" ht="15.75" customHeight="1">
      <c r="A216" s="14"/>
      <c r="B216" s="14"/>
      <c r="C216" s="14"/>
      <c r="D216" s="14"/>
      <c r="E216" s="14"/>
      <c r="F216" s="14"/>
      <c r="G216" s="14"/>
      <c r="H216" s="14"/>
      <c r="I216" s="14"/>
      <c r="J216" s="14"/>
      <c r="K216" s="14"/>
      <c r="L216" s="14"/>
      <c r="M216" s="14"/>
      <c r="N216" s="14"/>
      <c r="O216" s="14"/>
      <c r="P216" s="14"/>
      <c r="Q216" s="14"/>
      <c r="R216" s="14"/>
      <c r="S216" s="14"/>
      <c r="T216" s="14"/>
      <c r="U216" s="14"/>
      <c r="V216" s="14"/>
      <c r="W216" s="14"/>
      <c r="X216" s="14"/>
      <c r="Y216" s="14"/>
    </row>
    <row r="217" spans="1:25" ht="15.75" customHeight="1">
      <c r="A217" s="14"/>
      <c r="B217" s="14"/>
      <c r="C217" s="14"/>
      <c r="D217" s="14"/>
      <c r="E217" s="14"/>
      <c r="F217" s="14"/>
      <c r="G217" s="14"/>
      <c r="H217" s="14"/>
      <c r="I217" s="14"/>
      <c r="J217" s="14"/>
      <c r="K217" s="14"/>
      <c r="L217" s="14"/>
      <c r="M217" s="14"/>
      <c r="N217" s="14"/>
      <c r="O217" s="14"/>
      <c r="P217" s="14"/>
      <c r="Q217" s="14"/>
      <c r="R217" s="14"/>
      <c r="S217" s="14"/>
      <c r="T217" s="14"/>
      <c r="U217" s="14"/>
      <c r="V217" s="14"/>
      <c r="W217" s="14"/>
      <c r="X217" s="14"/>
      <c r="Y217" s="14"/>
    </row>
  </sheetData>
  <sheetProtection/>
  <mergeCells count="10">
    <mergeCell ref="A1:V1"/>
    <mergeCell ref="A2:V2"/>
    <mergeCell ref="A3:V3"/>
    <mergeCell ref="K5:M5"/>
    <mergeCell ref="E5:G5"/>
    <mergeCell ref="B5:D5"/>
    <mergeCell ref="H5:J5"/>
    <mergeCell ref="Q5:S5"/>
    <mergeCell ref="T5:V5"/>
    <mergeCell ref="N5:P5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27"/>
  <sheetViews>
    <sheetView tabSelected="1" zoomScalePageLayoutView="0" workbookViewId="0" topLeftCell="A1">
      <selection activeCell="G10" sqref="G10"/>
    </sheetView>
  </sheetViews>
  <sheetFormatPr defaultColWidth="17.28125" defaultRowHeight="15" customHeight="1"/>
  <cols>
    <col min="1" max="1" width="7.7109375" style="0" customWidth="1"/>
    <col min="2" max="2" width="9.7109375" style="0" customWidth="1"/>
    <col min="3" max="3" width="26.7109375" style="0" customWidth="1"/>
    <col min="4" max="5" width="5.7109375" style="0" customWidth="1"/>
    <col min="6" max="6" width="26.7109375" style="0" customWidth="1"/>
    <col min="7" max="7" width="18.7109375" style="0" customWidth="1"/>
    <col min="8" max="13" width="10.7109375" style="0" customWidth="1"/>
  </cols>
  <sheetData>
    <row r="1" spans="1:13" ht="21.75" customHeight="1">
      <c r="A1" s="148" t="str">
        <f>'planning T1'!A1:G1</f>
        <v>CHALLENGE NATIONAL DE TORBALL UNADEV - ANTHV 2016-2017</v>
      </c>
      <c r="B1" s="149"/>
      <c r="C1" s="149"/>
      <c r="D1" s="149"/>
      <c r="E1" s="149"/>
      <c r="F1" s="149"/>
      <c r="G1" s="150"/>
      <c r="H1" s="1"/>
      <c r="I1" s="1"/>
      <c r="J1" s="1"/>
      <c r="K1" s="1"/>
      <c r="L1" s="1"/>
      <c r="M1" s="1"/>
    </row>
    <row r="2" spans="1:13" ht="21.75" customHeight="1">
      <c r="A2" s="151" t="str">
        <f>'planning T1'!A2:G2</f>
        <v>Niveau 2 Masculin</v>
      </c>
      <c r="B2" s="152"/>
      <c r="C2" s="152"/>
      <c r="D2" s="152"/>
      <c r="E2" s="152"/>
      <c r="F2" s="152"/>
      <c r="G2" s="153"/>
      <c r="H2" s="1"/>
      <c r="I2" s="1"/>
      <c r="J2" s="1"/>
      <c r="K2" s="1"/>
      <c r="L2" s="1"/>
      <c r="M2" s="1"/>
    </row>
    <row r="3" spans="1:13" ht="21.75" customHeight="1">
      <c r="A3" s="154" t="s">
        <v>25</v>
      </c>
      <c r="B3" s="155"/>
      <c r="C3" s="155"/>
      <c r="D3" s="155"/>
      <c r="E3" s="155"/>
      <c r="F3" s="155"/>
      <c r="G3" s="156"/>
      <c r="H3" s="1"/>
      <c r="I3" s="1"/>
      <c r="J3" s="1"/>
      <c r="K3" s="1"/>
      <c r="L3" s="1"/>
      <c r="M3" s="1"/>
    </row>
    <row r="4" spans="1:13" ht="30" customHeight="1">
      <c r="A4" s="2"/>
      <c r="B4" s="2"/>
      <c r="C4" s="1"/>
      <c r="D4" s="2"/>
      <c r="E4" s="2"/>
      <c r="F4" s="1"/>
      <c r="G4" s="1"/>
      <c r="H4" s="1"/>
      <c r="I4" s="1"/>
      <c r="J4" s="1"/>
      <c r="K4" s="1"/>
      <c r="L4" s="1"/>
      <c r="M4" s="1"/>
    </row>
    <row r="5" spans="1:13" ht="30" customHeight="1">
      <c r="A5" s="2"/>
      <c r="B5" s="2"/>
      <c r="C5" s="1"/>
      <c r="D5" s="2"/>
      <c r="E5" s="2"/>
      <c r="F5" s="1"/>
      <c r="G5" s="1"/>
      <c r="H5" s="1"/>
      <c r="I5" s="1"/>
      <c r="J5" s="1"/>
      <c r="K5" s="1"/>
      <c r="L5" s="1"/>
      <c r="M5" s="1"/>
    </row>
    <row r="6" spans="1:13" ht="19.5" customHeight="1">
      <c r="A6" s="21" t="s">
        <v>3</v>
      </c>
      <c r="B6" s="21" t="s">
        <v>4</v>
      </c>
      <c r="C6" s="21" t="s">
        <v>5</v>
      </c>
      <c r="D6" s="160" t="s">
        <v>6</v>
      </c>
      <c r="E6" s="159"/>
      <c r="F6" s="21" t="s">
        <v>5</v>
      </c>
      <c r="G6" s="21" t="s">
        <v>7</v>
      </c>
      <c r="H6" s="6"/>
      <c r="I6" s="6"/>
      <c r="J6" s="6"/>
      <c r="K6" s="6"/>
      <c r="L6" s="6"/>
      <c r="M6" s="6"/>
    </row>
    <row r="7" spans="1:13" ht="22.5" customHeight="1">
      <c r="A7" s="7">
        <v>1</v>
      </c>
      <c r="B7" s="8">
        <v>0.375</v>
      </c>
      <c r="C7" s="9" t="str">
        <f>'planning T1'!$C$8</f>
        <v>ASAAS STRASBOURG</v>
      </c>
      <c r="D7" s="7"/>
      <c r="E7" s="7"/>
      <c r="F7" s="9" t="str">
        <f>'planning T1'!$F$9</f>
        <v>ASCCB BESANCON</v>
      </c>
      <c r="G7" s="22"/>
      <c r="H7" s="6"/>
      <c r="I7" s="6"/>
      <c r="J7" s="6"/>
      <c r="K7" s="6"/>
      <c r="L7" s="6"/>
      <c r="M7" s="6"/>
    </row>
    <row r="8" spans="1:13" ht="22.5" customHeight="1">
      <c r="A8" s="7">
        <v>2</v>
      </c>
      <c r="B8" s="8">
        <f aca="true" t="shared" si="0" ref="B8:B27">B7+"0:25"</f>
        <v>0.3923611111111111</v>
      </c>
      <c r="C8" s="9" t="str">
        <f>'planning T1'!$F$10</f>
        <v>H. RENNES C.</v>
      </c>
      <c r="D8" s="7"/>
      <c r="E8" s="7"/>
      <c r="F8" s="9" t="str">
        <f>'planning T1'!$C$9</f>
        <v>GRENOBLE H.</v>
      </c>
      <c r="G8" s="22"/>
      <c r="H8" s="6"/>
      <c r="I8" s="6"/>
      <c r="J8" s="6"/>
      <c r="K8" s="6"/>
      <c r="L8" s="6"/>
      <c r="M8" s="6"/>
    </row>
    <row r="9" spans="1:13" ht="22.5" customHeight="1">
      <c r="A9" s="7">
        <v>3</v>
      </c>
      <c r="B9" s="8">
        <f t="shared" si="0"/>
        <v>0.4097222222222222</v>
      </c>
      <c r="C9" s="9" t="str">
        <f>'planning T1'!$F$8</f>
        <v>CS AVH TOURS</v>
      </c>
      <c r="D9" s="7"/>
      <c r="E9" s="7"/>
      <c r="F9" s="9" t="str">
        <f>'planning T1'!$F$7</f>
        <v>AVH PARIS</v>
      </c>
      <c r="G9" s="22"/>
      <c r="H9" s="6"/>
      <c r="I9" s="6"/>
      <c r="J9" s="6"/>
      <c r="K9" s="6"/>
      <c r="L9" s="6"/>
      <c r="M9" s="6"/>
    </row>
    <row r="10" spans="1:13" ht="22.5" customHeight="1">
      <c r="A10" s="7">
        <v>4</v>
      </c>
      <c r="B10" s="8">
        <f t="shared" si="0"/>
        <v>0.4270833333333333</v>
      </c>
      <c r="C10" s="9" t="str">
        <f>'planning T1'!$F$9</f>
        <v>ASCCB BESANCON</v>
      </c>
      <c r="D10" s="7"/>
      <c r="E10" s="7"/>
      <c r="F10" s="9" t="str">
        <f>'planning T1'!$C$7</f>
        <v>CST LAVAL</v>
      </c>
      <c r="G10" s="22"/>
      <c r="H10" s="6"/>
      <c r="I10" s="6"/>
      <c r="J10" s="6"/>
      <c r="K10" s="6"/>
      <c r="L10" s="6"/>
      <c r="M10" s="6"/>
    </row>
    <row r="11" spans="1:13" ht="22.5" customHeight="1">
      <c r="A11" s="7">
        <v>5</v>
      </c>
      <c r="B11" s="8">
        <f t="shared" si="0"/>
        <v>0.4444444444444444</v>
      </c>
      <c r="C11" s="9" t="str">
        <f>'planning T1'!$C$8</f>
        <v>ASAAS STRASBOURG</v>
      </c>
      <c r="D11" s="7"/>
      <c r="E11" s="7"/>
      <c r="F11" s="9" t="str">
        <f>'planning T1'!$F$10</f>
        <v>H. RENNES C.</v>
      </c>
      <c r="G11" s="22"/>
      <c r="H11" s="6"/>
      <c r="I11" s="6"/>
      <c r="J11" s="6"/>
      <c r="K11" s="6"/>
      <c r="L11" s="6"/>
      <c r="M11" s="6"/>
    </row>
    <row r="12" spans="1:13" ht="22.5" customHeight="1">
      <c r="A12" s="7">
        <v>6</v>
      </c>
      <c r="B12" s="8">
        <f t="shared" si="0"/>
        <v>0.4618055555555555</v>
      </c>
      <c r="C12" s="9" t="str">
        <f>'planning T1'!$C$9</f>
        <v>GRENOBLE H.</v>
      </c>
      <c r="D12" s="7"/>
      <c r="E12" s="7"/>
      <c r="F12" s="9" t="str">
        <f>'planning T1'!$F$7</f>
        <v>AVH PARIS</v>
      </c>
      <c r="G12" s="22"/>
      <c r="H12" s="6"/>
      <c r="I12" s="6"/>
      <c r="J12" s="6"/>
      <c r="K12" s="6"/>
      <c r="L12" s="6"/>
      <c r="M12" s="6"/>
    </row>
    <row r="13" spans="1:13" ht="22.5" customHeight="1">
      <c r="A13" s="7">
        <v>7</v>
      </c>
      <c r="B13" s="8">
        <f t="shared" si="0"/>
        <v>0.47916666666666663</v>
      </c>
      <c r="C13" s="9" t="str">
        <f>'planning T1'!$C$7</f>
        <v>CST LAVAL</v>
      </c>
      <c r="D13" s="7"/>
      <c r="E13" s="7"/>
      <c r="F13" s="9" t="str">
        <f>'planning T1'!$F$8</f>
        <v>CS AVH TOURS</v>
      </c>
      <c r="G13" s="22"/>
      <c r="H13" s="6"/>
      <c r="I13" s="6"/>
      <c r="J13" s="6"/>
      <c r="K13" s="6"/>
      <c r="L13" s="6"/>
      <c r="M13" s="6"/>
    </row>
    <row r="14" spans="1:13" ht="22.5" customHeight="1">
      <c r="A14" s="7">
        <v>8</v>
      </c>
      <c r="B14" s="8">
        <f t="shared" si="0"/>
        <v>0.49652777777777773</v>
      </c>
      <c r="C14" s="9" t="str">
        <f>'planning T1'!$F$9</f>
        <v>ASCCB BESANCON</v>
      </c>
      <c r="D14" s="7"/>
      <c r="E14" s="7"/>
      <c r="F14" s="9" t="str">
        <f>'planning T1'!$F$10</f>
        <v>H. RENNES C.</v>
      </c>
      <c r="G14" s="22"/>
      <c r="H14" s="6"/>
      <c r="I14" s="6"/>
      <c r="J14" s="6"/>
      <c r="K14" s="6"/>
      <c r="L14" s="6"/>
      <c r="M14" s="6"/>
    </row>
    <row r="15" spans="1:13" ht="22.5" customHeight="1">
      <c r="A15" s="7">
        <v>9</v>
      </c>
      <c r="B15" s="8">
        <f t="shared" si="0"/>
        <v>0.5138888888888888</v>
      </c>
      <c r="C15" s="9" t="str">
        <f>'planning T1'!$F$7</f>
        <v>AVH PARIS</v>
      </c>
      <c r="D15" s="7"/>
      <c r="E15" s="7"/>
      <c r="F15" s="9" t="str">
        <f>'planning T1'!$C$8</f>
        <v>ASAAS STRASBOURG</v>
      </c>
      <c r="G15" s="22"/>
      <c r="H15" s="6"/>
      <c r="I15" s="6"/>
      <c r="J15" s="6"/>
      <c r="K15" s="6"/>
      <c r="L15" s="6"/>
      <c r="M15" s="6"/>
    </row>
    <row r="16" spans="1:13" ht="22.5" customHeight="1">
      <c r="A16" s="7">
        <v>10</v>
      </c>
      <c r="B16" s="8">
        <f t="shared" si="0"/>
        <v>0.53125</v>
      </c>
      <c r="C16" s="9" t="str">
        <f>'planning T1'!$C$7</f>
        <v>CST LAVAL</v>
      </c>
      <c r="D16" s="7"/>
      <c r="E16" s="7"/>
      <c r="F16" s="9" t="str">
        <f>'planning T1'!$C$9</f>
        <v>GRENOBLE H.</v>
      </c>
      <c r="G16" s="22"/>
      <c r="H16" s="6"/>
      <c r="I16" s="6"/>
      <c r="J16" s="6"/>
      <c r="K16" s="6"/>
      <c r="L16" s="6"/>
      <c r="M16" s="6"/>
    </row>
    <row r="17" spans="1:13" ht="22.5" customHeight="1">
      <c r="A17" s="7">
        <v>11</v>
      </c>
      <c r="B17" s="8">
        <f t="shared" si="0"/>
        <v>0.5486111111111112</v>
      </c>
      <c r="C17" s="9" t="str">
        <f>'planning T1'!$F$8</f>
        <v>CS AVH TOURS</v>
      </c>
      <c r="D17" s="7"/>
      <c r="E17" s="7"/>
      <c r="F17" s="9" t="str">
        <f>'planning T1'!$F$9</f>
        <v>ASCCB BESANCON</v>
      </c>
      <c r="G17" s="22"/>
      <c r="H17" s="6"/>
      <c r="I17" s="6"/>
      <c r="J17" s="6"/>
      <c r="K17" s="6"/>
      <c r="L17" s="6"/>
      <c r="M17" s="6"/>
    </row>
    <row r="18" spans="1:13" ht="22.5" customHeight="1">
      <c r="A18" s="7">
        <v>12</v>
      </c>
      <c r="B18" s="8">
        <f t="shared" si="0"/>
        <v>0.5659722222222223</v>
      </c>
      <c r="C18" s="9" t="str">
        <f>'planning T1'!$F$10</f>
        <v>H. RENNES C.</v>
      </c>
      <c r="D18" s="7"/>
      <c r="E18" s="7"/>
      <c r="F18" s="9" t="str">
        <f>'planning T1'!$F$7</f>
        <v>AVH PARIS</v>
      </c>
      <c r="G18" s="22"/>
      <c r="H18" s="6"/>
      <c r="I18" s="6"/>
      <c r="J18" s="6"/>
      <c r="K18" s="6"/>
      <c r="L18" s="6"/>
      <c r="M18" s="6"/>
    </row>
    <row r="19" spans="1:13" ht="22.5" customHeight="1">
      <c r="A19" s="7">
        <v>13</v>
      </c>
      <c r="B19" s="8">
        <f t="shared" si="0"/>
        <v>0.5833333333333335</v>
      </c>
      <c r="C19" s="9" t="str">
        <f>'planning T1'!$C$8</f>
        <v>ASAAS STRASBOURG</v>
      </c>
      <c r="D19" s="7"/>
      <c r="E19" s="7"/>
      <c r="F19" s="9" t="str">
        <f>'planning T1'!$C$7</f>
        <v>CST LAVAL</v>
      </c>
      <c r="G19" s="22"/>
      <c r="H19" s="6"/>
      <c r="I19" s="6"/>
      <c r="J19" s="6"/>
      <c r="K19" s="6"/>
      <c r="L19" s="6"/>
      <c r="M19" s="6"/>
    </row>
    <row r="20" spans="1:13" ht="22.5" customHeight="1">
      <c r="A20" s="7">
        <v>14</v>
      </c>
      <c r="B20" s="8">
        <f t="shared" si="0"/>
        <v>0.6006944444444446</v>
      </c>
      <c r="C20" s="9" t="str">
        <f>'planning T1'!$C$9</f>
        <v>GRENOBLE H.</v>
      </c>
      <c r="D20" s="7"/>
      <c r="E20" s="7"/>
      <c r="F20" s="9" t="str">
        <f>'planning T1'!$F$8</f>
        <v>CS AVH TOURS</v>
      </c>
      <c r="G20" s="22"/>
      <c r="H20" s="6"/>
      <c r="I20" s="6"/>
      <c r="J20" s="6"/>
      <c r="K20" s="6"/>
      <c r="L20" s="6"/>
      <c r="M20" s="6"/>
    </row>
    <row r="21" spans="1:13" ht="22.5" customHeight="1">
      <c r="A21" s="7">
        <v>15</v>
      </c>
      <c r="B21" s="8">
        <f t="shared" si="0"/>
        <v>0.6180555555555558</v>
      </c>
      <c r="C21" s="9" t="str">
        <f>'planning T1'!$F$7</f>
        <v>AVH PARIS</v>
      </c>
      <c r="D21" s="7"/>
      <c r="E21" s="7"/>
      <c r="F21" s="9" t="str">
        <f>'planning T1'!$F$9</f>
        <v>ASCCB BESANCON</v>
      </c>
      <c r="G21" s="22"/>
      <c r="H21" s="6"/>
      <c r="I21" s="6"/>
      <c r="J21" s="6"/>
      <c r="K21" s="6"/>
      <c r="L21" s="6"/>
      <c r="M21" s="6"/>
    </row>
    <row r="22" spans="1:13" ht="22.5" customHeight="1">
      <c r="A22" s="7">
        <v>16</v>
      </c>
      <c r="B22" s="8">
        <f t="shared" si="0"/>
        <v>0.635416666666667</v>
      </c>
      <c r="C22" s="9" t="str">
        <f>'planning T1'!$C$7</f>
        <v>CST LAVAL</v>
      </c>
      <c r="D22" s="7"/>
      <c r="E22" s="7"/>
      <c r="F22" s="9" t="str">
        <f>'planning T1'!$F$10</f>
        <v>H. RENNES C.</v>
      </c>
      <c r="G22" s="22"/>
      <c r="H22" s="6"/>
      <c r="I22" s="6"/>
      <c r="J22" s="6"/>
      <c r="K22" s="6"/>
      <c r="L22" s="6"/>
      <c r="M22" s="6"/>
    </row>
    <row r="23" spans="1:13" ht="22.5" customHeight="1">
      <c r="A23" s="7">
        <v>17</v>
      </c>
      <c r="B23" s="8">
        <f t="shared" si="0"/>
        <v>0.6527777777777781</v>
      </c>
      <c r="C23" s="9" t="str">
        <f>'planning T1'!$F$8</f>
        <v>CS AVH TOURS</v>
      </c>
      <c r="D23" s="7"/>
      <c r="E23" s="7"/>
      <c r="F23" s="9" t="str">
        <f>'planning T1'!$C$8</f>
        <v>ASAAS STRASBOURG</v>
      </c>
      <c r="G23" s="22"/>
      <c r="H23" s="6"/>
      <c r="I23" s="6"/>
      <c r="J23" s="6"/>
      <c r="K23" s="6"/>
      <c r="L23" s="6"/>
      <c r="M23" s="6"/>
    </row>
    <row r="24" spans="1:13" ht="22.5" customHeight="1">
      <c r="A24" s="7">
        <v>18</v>
      </c>
      <c r="B24" s="8">
        <f t="shared" si="0"/>
        <v>0.6701388888888893</v>
      </c>
      <c r="C24" s="9" t="str">
        <f>'planning T1'!$F$9</f>
        <v>ASCCB BESANCON</v>
      </c>
      <c r="D24" s="7"/>
      <c r="E24" s="7"/>
      <c r="F24" s="9" t="str">
        <f>'planning T1'!$C$9</f>
        <v>GRENOBLE H.</v>
      </c>
      <c r="G24" s="22"/>
      <c r="H24" s="6"/>
      <c r="I24" s="6"/>
      <c r="J24" s="6"/>
      <c r="K24" s="6"/>
      <c r="L24" s="6"/>
      <c r="M24" s="6"/>
    </row>
    <row r="25" spans="1:13" ht="22.5" customHeight="1">
      <c r="A25" s="7">
        <v>19</v>
      </c>
      <c r="B25" s="8">
        <f t="shared" si="0"/>
        <v>0.6875000000000004</v>
      </c>
      <c r="C25" s="9" t="str">
        <f>'planning T1'!$F$7</f>
        <v>AVH PARIS</v>
      </c>
      <c r="D25" s="7"/>
      <c r="E25" s="7"/>
      <c r="F25" s="9" t="str">
        <f>'planning T1'!$C$7</f>
        <v>CST LAVAL</v>
      </c>
      <c r="G25" s="22"/>
      <c r="H25" s="6"/>
      <c r="I25" s="6"/>
      <c r="J25" s="6"/>
      <c r="K25" s="6"/>
      <c r="L25" s="6"/>
      <c r="M25" s="6"/>
    </row>
    <row r="26" spans="1:13" ht="22.5" customHeight="1">
      <c r="A26" s="7">
        <v>20</v>
      </c>
      <c r="B26" s="8">
        <f t="shared" si="0"/>
        <v>0.7048611111111116</v>
      </c>
      <c r="C26" s="9" t="str">
        <f>'planning T1'!$F$10</f>
        <v>H. RENNES C.</v>
      </c>
      <c r="D26" s="7"/>
      <c r="E26" s="7"/>
      <c r="F26" s="9" t="str">
        <f>'planning T1'!$F$8</f>
        <v>CS AVH TOURS</v>
      </c>
      <c r="G26" s="22"/>
      <c r="H26" s="6"/>
      <c r="I26" s="6"/>
      <c r="J26" s="6"/>
      <c r="K26" s="6"/>
      <c r="L26" s="6"/>
      <c r="M26" s="6"/>
    </row>
    <row r="27" spans="1:13" ht="22.5" customHeight="1">
      <c r="A27" s="7">
        <v>21</v>
      </c>
      <c r="B27" s="8">
        <f t="shared" si="0"/>
        <v>0.7222222222222228</v>
      </c>
      <c r="C27" s="9" t="str">
        <f>'planning T1'!$C$9</f>
        <v>GRENOBLE H.</v>
      </c>
      <c r="D27" s="7"/>
      <c r="E27" s="7"/>
      <c r="F27" s="9" t="str">
        <f>'planning T1'!$C$8</f>
        <v>ASAAS STRASBOURG</v>
      </c>
      <c r="G27" s="22"/>
      <c r="H27" s="6"/>
      <c r="I27" s="6"/>
      <c r="J27" s="6"/>
      <c r="K27" s="6"/>
      <c r="L27" s="6"/>
      <c r="M27" s="6"/>
    </row>
    <row r="28" spans="1:13" ht="15.75" customHeight="1">
      <c r="A28" s="2"/>
      <c r="B28" s="2"/>
      <c r="C28" s="1"/>
      <c r="D28" s="2"/>
      <c r="E28" s="2"/>
      <c r="F28" s="1"/>
      <c r="G28" s="1"/>
      <c r="H28" s="1"/>
      <c r="I28" s="1"/>
      <c r="J28" s="1"/>
      <c r="K28" s="1"/>
      <c r="L28" s="1"/>
      <c r="M28" s="1"/>
    </row>
    <row r="29" spans="1:13" ht="15.75" customHeight="1">
      <c r="A29" s="2"/>
      <c r="B29" s="2"/>
      <c r="C29" s="1"/>
      <c r="D29" s="2"/>
      <c r="E29" s="2"/>
      <c r="F29" s="1"/>
      <c r="G29" s="1"/>
      <c r="H29" s="1"/>
      <c r="I29" s="1"/>
      <c r="J29" s="1"/>
      <c r="K29" s="1"/>
      <c r="L29" s="1"/>
      <c r="M29" s="1"/>
    </row>
    <row r="30" spans="1:13" ht="15.75" customHeight="1">
      <c r="A30" s="2"/>
      <c r="B30" s="2"/>
      <c r="C30" s="1"/>
      <c r="D30" s="2"/>
      <c r="E30" s="2"/>
      <c r="F30" s="1"/>
      <c r="G30" s="1"/>
      <c r="H30" s="1"/>
      <c r="I30" s="1"/>
      <c r="J30" s="1"/>
      <c r="K30" s="1"/>
      <c r="L30" s="1"/>
      <c r="M30" s="1"/>
    </row>
    <row r="31" spans="1:13" ht="15.75" customHeight="1">
      <c r="A31" s="2"/>
      <c r="B31" s="2"/>
      <c r="C31" s="1"/>
      <c r="D31" s="2"/>
      <c r="E31" s="2"/>
      <c r="F31" s="1"/>
      <c r="G31" s="1"/>
      <c r="H31" s="1"/>
      <c r="I31" s="1"/>
      <c r="J31" s="1"/>
      <c r="K31" s="1"/>
      <c r="L31" s="1"/>
      <c r="M31" s="1"/>
    </row>
    <row r="32" spans="1:13" ht="15.75" customHeight="1">
      <c r="A32" s="2"/>
      <c r="B32" s="2"/>
      <c r="C32" s="1"/>
      <c r="D32" s="2"/>
      <c r="E32" s="2"/>
      <c r="F32" s="1"/>
      <c r="G32" s="1"/>
      <c r="H32" s="1"/>
      <c r="I32" s="1"/>
      <c r="J32" s="1"/>
      <c r="K32" s="1"/>
      <c r="L32" s="1"/>
      <c r="M32" s="1"/>
    </row>
    <row r="33" spans="1:13" ht="15.75" customHeight="1">
      <c r="A33" s="2"/>
      <c r="B33" s="2"/>
      <c r="C33" s="1"/>
      <c r="D33" s="2"/>
      <c r="E33" s="2"/>
      <c r="F33" s="1"/>
      <c r="G33" s="1"/>
      <c r="H33" s="1"/>
      <c r="I33" s="1"/>
      <c r="J33" s="1"/>
      <c r="K33" s="1"/>
      <c r="L33" s="1"/>
      <c r="M33" s="1"/>
    </row>
    <row r="34" spans="1:13" ht="15.75" customHeight="1">
      <c r="A34" s="2"/>
      <c r="B34" s="2"/>
      <c r="C34" s="1"/>
      <c r="D34" s="2"/>
      <c r="E34" s="2"/>
      <c r="F34" s="1"/>
      <c r="G34" s="1"/>
      <c r="H34" s="1"/>
      <c r="I34" s="1"/>
      <c r="J34" s="1"/>
      <c r="K34" s="1"/>
      <c r="L34" s="1"/>
      <c r="M34" s="1"/>
    </row>
    <row r="35" spans="1:13" ht="15.75" customHeight="1">
      <c r="A35" s="2"/>
      <c r="B35" s="2"/>
      <c r="C35" s="1"/>
      <c r="D35" s="2"/>
      <c r="E35" s="2"/>
      <c r="F35" s="1"/>
      <c r="G35" s="1"/>
      <c r="H35" s="1"/>
      <c r="I35" s="1"/>
      <c r="J35" s="1"/>
      <c r="K35" s="1"/>
      <c r="L35" s="1"/>
      <c r="M35" s="1"/>
    </row>
    <row r="36" spans="1:13" ht="15.75" customHeight="1">
      <c r="A36" s="2"/>
      <c r="B36" s="2"/>
      <c r="C36" s="1"/>
      <c r="D36" s="2"/>
      <c r="E36" s="2"/>
      <c r="F36" s="1"/>
      <c r="G36" s="1"/>
      <c r="H36" s="1"/>
      <c r="I36" s="1"/>
      <c r="J36" s="1"/>
      <c r="K36" s="1"/>
      <c r="L36" s="1"/>
      <c r="M36" s="1"/>
    </row>
    <row r="37" spans="1:13" ht="15.75" customHeight="1">
      <c r="A37" s="2"/>
      <c r="B37" s="2"/>
      <c r="C37" s="1"/>
      <c r="D37" s="2"/>
      <c r="E37" s="2"/>
      <c r="F37" s="1"/>
      <c r="G37" s="1"/>
      <c r="H37" s="1"/>
      <c r="I37" s="1"/>
      <c r="J37" s="1"/>
      <c r="K37" s="1"/>
      <c r="L37" s="1"/>
      <c r="M37" s="1"/>
    </row>
    <row r="38" spans="1:13" ht="15.75" customHeight="1">
      <c r="A38" s="2"/>
      <c r="B38" s="2"/>
      <c r="C38" s="1"/>
      <c r="D38" s="2"/>
      <c r="E38" s="2"/>
      <c r="F38" s="1"/>
      <c r="G38" s="1"/>
      <c r="H38" s="1"/>
      <c r="I38" s="1"/>
      <c r="J38" s="1"/>
      <c r="K38" s="1"/>
      <c r="L38" s="1"/>
      <c r="M38" s="1"/>
    </row>
    <row r="39" spans="1:13" ht="15.75" customHeight="1">
      <c r="A39" s="2"/>
      <c r="B39" s="2"/>
      <c r="C39" s="1"/>
      <c r="D39" s="2"/>
      <c r="E39" s="2"/>
      <c r="F39" s="1"/>
      <c r="G39" s="1"/>
      <c r="H39" s="1"/>
      <c r="I39" s="1"/>
      <c r="J39" s="1"/>
      <c r="K39" s="1"/>
      <c r="L39" s="1"/>
      <c r="M39" s="1"/>
    </row>
    <row r="40" spans="1:13" ht="15.75" customHeight="1">
      <c r="A40" s="2"/>
      <c r="B40" s="2"/>
      <c r="C40" s="1"/>
      <c r="D40" s="2"/>
      <c r="E40" s="2"/>
      <c r="F40" s="1"/>
      <c r="G40" s="1"/>
      <c r="H40" s="1"/>
      <c r="I40" s="1"/>
      <c r="J40" s="1"/>
      <c r="K40" s="1"/>
      <c r="L40" s="1"/>
      <c r="M40" s="1"/>
    </row>
    <row r="41" spans="1:13" ht="15.75" customHeight="1">
      <c r="A41" s="2"/>
      <c r="B41" s="2"/>
      <c r="C41" s="1"/>
      <c r="D41" s="2"/>
      <c r="E41" s="2"/>
      <c r="F41" s="1"/>
      <c r="G41" s="1"/>
      <c r="H41" s="1"/>
      <c r="I41" s="1"/>
      <c r="J41" s="1"/>
      <c r="K41" s="1"/>
      <c r="L41" s="1"/>
      <c r="M41" s="1"/>
    </row>
    <row r="42" spans="1:13" ht="15.75" customHeight="1">
      <c r="A42" s="2"/>
      <c r="B42" s="2"/>
      <c r="C42" s="1"/>
      <c r="D42" s="2"/>
      <c r="E42" s="2"/>
      <c r="F42" s="1"/>
      <c r="G42" s="1"/>
      <c r="H42" s="1"/>
      <c r="I42" s="1"/>
      <c r="J42" s="1"/>
      <c r="K42" s="1"/>
      <c r="L42" s="1"/>
      <c r="M42" s="1"/>
    </row>
    <row r="43" spans="1:13" ht="15.75" customHeight="1">
      <c r="A43" s="2"/>
      <c r="B43" s="2"/>
      <c r="C43" s="1"/>
      <c r="D43" s="2"/>
      <c r="E43" s="2"/>
      <c r="F43" s="1"/>
      <c r="G43" s="1"/>
      <c r="H43" s="1"/>
      <c r="I43" s="1"/>
      <c r="J43" s="1"/>
      <c r="K43" s="1"/>
      <c r="L43" s="1"/>
      <c r="M43" s="1"/>
    </row>
    <row r="44" spans="1:13" ht="15.75" customHeight="1">
      <c r="A44" s="2"/>
      <c r="B44" s="2"/>
      <c r="C44" s="1"/>
      <c r="D44" s="2"/>
      <c r="E44" s="2"/>
      <c r="F44" s="1"/>
      <c r="G44" s="1"/>
      <c r="H44" s="1"/>
      <c r="I44" s="1"/>
      <c r="J44" s="1"/>
      <c r="K44" s="1"/>
      <c r="L44" s="1"/>
      <c r="M44" s="1"/>
    </row>
    <row r="45" spans="1:13" ht="15.75" customHeight="1">
      <c r="A45" s="2"/>
      <c r="B45" s="2"/>
      <c r="C45" s="1"/>
      <c r="D45" s="2"/>
      <c r="E45" s="2"/>
      <c r="F45" s="1"/>
      <c r="G45" s="1"/>
      <c r="H45" s="1"/>
      <c r="I45" s="1"/>
      <c r="J45" s="1"/>
      <c r="K45" s="1"/>
      <c r="L45" s="1"/>
      <c r="M45" s="1"/>
    </row>
    <row r="46" spans="1:13" ht="15.75" customHeight="1">
      <c r="A46" s="2"/>
      <c r="B46" s="2"/>
      <c r="C46" s="1"/>
      <c r="D46" s="2"/>
      <c r="E46" s="2"/>
      <c r="F46" s="1"/>
      <c r="G46" s="1"/>
      <c r="H46" s="1"/>
      <c r="I46" s="1"/>
      <c r="J46" s="1"/>
      <c r="K46" s="1"/>
      <c r="L46" s="1"/>
      <c r="M46" s="1"/>
    </row>
    <row r="47" spans="1:13" ht="15.75" customHeight="1">
      <c r="A47" s="2"/>
      <c r="B47" s="2"/>
      <c r="C47" s="1"/>
      <c r="D47" s="2"/>
      <c r="E47" s="2"/>
      <c r="F47" s="1"/>
      <c r="G47" s="1"/>
      <c r="H47" s="1"/>
      <c r="I47" s="1"/>
      <c r="J47" s="1"/>
      <c r="K47" s="1"/>
      <c r="L47" s="1"/>
      <c r="M47" s="1"/>
    </row>
    <row r="48" spans="1:13" ht="15.75" customHeight="1">
      <c r="A48" s="2"/>
      <c r="B48" s="2"/>
      <c r="C48" s="1"/>
      <c r="D48" s="2"/>
      <c r="E48" s="2"/>
      <c r="F48" s="1"/>
      <c r="G48" s="1"/>
      <c r="H48" s="1"/>
      <c r="I48" s="1"/>
      <c r="J48" s="1"/>
      <c r="K48" s="1"/>
      <c r="L48" s="1"/>
      <c r="M48" s="1"/>
    </row>
    <row r="49" spans="1:13" ht="15.75" customHeight="1">
      <c r="A49" s="2"/>
      <c r="B49" s="2"/>
      <c r="C49" s="1"/>
      <c r="D49" s="2"/>
      <c r="E49" s="2"/>
      <c r="F49" s="1"/>
      <c r="G49" s="1"/>
      <c r="H49" s="1"/>
      <c r="I49" s="1"/>
      <c r="J49" s="1"/>
      <c r="K49" s="1"/>
      <c r="L49" s="1"/>
      <c r="M49" s="1"/>
    </row>
    <row r="50" spans="1:13" ht="15.75" customHeight="1">
      <c r="A50" s="2"/>
      <c r="B50" s="2"/>
      <c r="C50" s="1"/>
      <c r="D50" s="2"/>
      <c r="E50" s="2"/>
      <c r="F50" s="1"/>
      <c r="G50" s="1"/>
      <c r="H50" s="1"/>
      <c r="I50" s="1"/>
      <c r="J50" s="1"/>
      <c r="K50" s="1"/>
      <c r="L50" s="1"/>
      <c r="M50" s="1"/>
    </row>
    <row r="51" spans="1:13" ht="15.75" customHeight="1">
      <c r="A51" s="2"/>
      <c r="B51" s="2"/>
      <c r="C51" s="1"/>
      <c r="D51" s="2"/>
      <c r="E51" s="2"/>
      <c r="F51" s="1"/>
      <c r="G51" s="1"/>
      <c r="H51" s="1"/>
      <c r="I51" s="1"/>
      <c r="J51" s="1"/>
      <c r="K51" s="1"/>
      <c r="L51" s="1"/>
      <c r="M51" s="1"/>
    </row>
    <row r="52" spans="1:13" ht="15.75" customHeight="1">
      <c r="A52" s="2"/>
      <c r="B52" s="2"/>
      <c r="C52" s="1"/>
      <c r="D52" s="2"/>
      <c r="E52" s="2"/>
      <c r="F52" s="1"/>
      <c r="G52" s="1"/>
      <c r="H52" s="1"/>
      <c r="I52" s="1"/>
      <c r="J52" s="1"/>
      <c r="K52" s="1"/>
      <c r="L52" s="1"/>
      <c r="M52" s="1"/>
    </row>
    <row r="53" spans="1:13" ht="15.75" customHeight="1">
      <c r="A53" s="2"/>
      <c r="B53" s="2"/>
      <c r="C53" s="1"/>
      <c r="D53" s="2"/>
      <c r="E53" s="2"/>
      <c r="F53" s="1"/>
      <c r="G53" s="1"/>
      <c r="H53" s="1"/>
      <c r="I53" s="1"/>
      <c r="J53" s="1"/>
      <c r="K53" s="1"/>
      <c r="L53" s="1"/>
      <c r="M53" s="1"/>
    </row>
    <row r="54" spans="1:13" ht="15.75" customHeight="1">
      <c r="A54" s="2"/>
      <c r="B54" s="2"/>
      <c r="C54" s="1"/>
      <c r="D54" s="2"/>
      <c r="E54" s="2"/>
      <c r="F54" s="1"/>
      <c r="G54" s="1"/>
      <c r="H54" s="1"/>
      <c r="I54" s="1"/>
      <c r="J54" s="1"/>
      <c r="K54" s="1"/>
      <c r="L54" s="1"/>
      <c r="M54" s="1"/>
    </row>
    <row r="55" spans="1:13" ht="15.75" customHeight="1">
      <c r="A55" s="2"/>
      <c r="B55" s="2"/>
      <c r="C55" s="1"/>
      <c r="D55" s="2"/>
      <c r="E55" s="2"/>
      <c r="F55" s="1"/>
      <c r="G55" s="1"/>
      <c r="H55" s="1"/>
      <c r="I55" s="1"/>
      <c r="J55" s="1"/>
      <c r="K55" s="1"/>
      <c r="L55" s="1"/>
      <c r="M55" s="1"/>
    </row>
    <row r="56" spans="1:13" ht="15.75" customHeight="1">
      <c r="A56" s="2"/>
      <c r="B56" s="2"/>
      <c r="C56" s="1"/>
      <c r="D56" s="2"/>
      <c r="E56" s="2"/>
      <c r="F56" s="1"/>
      <c r="G56" s="1"/>
      <c r="H56" s="1"/>
      <c r="I56" s="1"/>
      <c r="J56" s="1"/>
      <c r="K56" s="1"/>
      <c r="L56" s="1"/>
      <c r="M56" s="1"/>
    </row>
    <row r="57" spans="1:13" ht="15.75" customHeight="1">
      <c r="A57" s="2"/>
      <c r="B57" s="2"/>
      <c r="C57" s="1"/>
      <c r="D57" s="2"/>
      <c r="E57" s="2"/>
      <c r="F57" s="1"/>
      <c r="G57" s="1"/>
      <c r="H57" s="1"/>
      <c r="I57" s="1"/>
      <c r="J57" s="1"/>
      <c r="K57" s="1"/>
      <c r="L57" s="1"/>
      <c r="M57" s="1"/>
    </row>
    <row r="58" spans="1:13" ht="15.75" customHeight="1">
      <c r="A58" s="2"/>
      <c r="B58" s="2"/>
      <c r="C58" s="1"/>
      <c r="D58" s="2"/>
      <c r="E58" s="2"/>
      <c r="F58" s="1"/>
      <c r="G58" s="1"/>
      <c r="H58" s="1"/>
      <c r="I58" s="1"/>
      <c r="J58" s="1"/>
      <c r="K58" s="1"/>
      <c r="L58" s="1"/>
      <c r="M58" s="1"/>
    </row>
    <row r="59" spans="1:13" ht="15.75" customHeight="1">
      <c r="A59" s="2"/>
      <c r="B59" s="2"/>
      <c r="C59" s="1"/>
      <c r="D59" s="2"/>
      <c r="E59" s="2"/>
      <c r="F59" s="1"/>
      <c r="G59" s="1"/>
      <c r="H59" s="1"/>
      <c r="I59" s="1"/>
      <c r="J59" s="1"/>
      <c r="K59" s="1"/>
      <c r="L59" s="1"/>
      <c r="M59" s="1"/>
    </row>
    <row r="60" spans="1:13" ht="15.75" customHeight="1">
      <c r="A60" s="2"/>
      <c r="B60" s="2"/>
      <c r="C60" s="1"/>
      <c r="D60" s="2"/>
      <c r="E60" s="2"/>
      <c r="F60" s="1"/>
      <c r="G60" s="1"/>
      <c r="H60" s="1"/>
      <c r="I60" s="1"/>
      <c r="J60" s="1"/>
      <c r="K60" s="1"/>
      <c r="L60" s="1"/>
      <c r="M60" s="1"/>
    </row>
    <row r="61" spans="1:13" ht="15.75" customHeight="1">
      <c r="A61" s="2"/>
      <c r="B61" s="2"/>
      <c r="C61" s="1"/>
      <c r="D61" s="2"/>
      <c r="E61" s="2"/>
      <c r="F61" s="1"/>
      <c r="G61" s="1"/>
      <c r="H61" s="1"/>
      <c r="I61" s="1"/>
      <c r="J61" s="1"/>
      <c r="K61" s="1"/>
      <c r="L61" s="1"/>
      <c r="M61" s="1"/>
    </row>
    <row r="62" spans="1:13" ht="15.75" customHeight="1">
      <c r="A62" s="2"/>
      <c r="B62" s="2"/>
      <c r="C62" s="1"/>
      <c r="D62" s="2"/>
      <c r="E62" s="2"/>
      <c r="F62" s="1"/>
      <c r="G62" s="1"/>
      <c r="H62" s="1"/>
      <c r="I62" s="1"/>
      <c r="J62" s="1"/>
      <c r="K62" s="1"/>
      <c r="L62" s="1"/>
      <c r="M62" s="1"/>
    </row>
    <row r="63" spans="1:13" ht="15.75" customHeight="1">
      <c r="A63" s="2"/>
      <c r="B63" s="2"/>
      <c r="C63" s="1"/>
      <c r="D63" s="2"/>
      <c r="E63" s="2"/>
      <c r="F63" s="1"/>
      <c r="G63" s="1"/>
      <c r="H63" s="1"/>
      <c r="I63" s="1"/>
      <c r="J63" s="1"/>
      <c r="K63" s="1"/>
      <c r="L63" s="1"/>
      <c r="M63" s="1"/>
    </row>
    <row r="64" spans="1:13" ht="15.75" customHeight="1">
      <c r="A64" s="2"/>
      <c r="B64" s="2"/>
      <c r="C64" s="1"/>
      <c r="D64" s="2"/>
      <c r="E64" s="2"/>
      <c r="F64" s="1"/>
      <c r="G64" s="1"/>
      <c r="H64" s="1"/>
      <c r="I64" s="1"/>
      <c r="J64" s="1"/>
      <c r="K64" s="1"/>
      <c r="L64" s="1"/>
      <c r="M64" s="1"/>
    </row>
    <row r="65" spans="1:13" ht="15.75" customHeight="1">
      <c r="A65" s="2"/>
      <c r="B65" s="2"/>
      <c r="C65" s="1"/>
      <c r="D65" s="2"/>
      <c r="E65" s="2"/>
      <c r="F65" s="1"/>
      <c r="G65" s="1"/>
      <c r="H65" s="1"/>
      <c r="I65" s="1"/>
      <c r="J65" s="1"/>
      <c r="K65" s="1"/>
      <c r="L65" s="1"/>
      <c r="M65" s="1"/>
    </row>
    <row r="66" spans="1:13" ht="15.75" customHeight="1">
      <c r="A66" s="2"/>
      <c r="B66" s="2"/>
      <c r="C66" s="1"/>
      <c r="D66" s="2"/>
      <c r="E66" s="2"/>
      <c r="F66" s="1"/>
      <c r="G66" s="1"/>
      <c r="H66" s="1"/>
      <c r="I66" s="1"/>
      <c r="J66" s="1"/>
      <c r="K66" s="1"/>
      <c r="L66" s="1"/>
      <c r="M66" s="1"/>
    </row>
    <row r="67" spans="1:13" ht="15.75" customHeight="1">
      <c r="A67" s="2"/>
      <c r="B67" s="2"/>
      <c r="C67" s="1"/>
      <c r="D67" s="2"/>
      <c r="E67" s="2"/>
      <c r="F67" s="1"/>
      <c r="G67" s="1"/>
      <c r="H67" s="1"/>
      <c r="I67" s="1"/>
      <c r="J67" s="1"/>
      <c r="K67" s="1"/>
      <c r="L67" s="1"/>
      <c r="M67" s="1"/>
    </row>
    <row r="68" spans="1:13" ht="15.75" customHeight="1">
      <c r="A68" s="2"/>
      <c r="B68" s="2"/>
      <c r="C68" s="1"/>
      <c r="D68" s="2"/>
      <c r="E68" s="2"/>
      <c r="F68" s="1"/>
      <c r="G68" s="1"/>
      <c r="H68" s="1"/>
      <c r="I68" s="1"/>
      <c r="J68" s="1"/>
      <c r="K68" s="1"/>
      <c r="L68" s="1"/>
      <c r="M68" s="1"/>
    </row>
    <row r="69" spans="1:13" ht="15.75" customHeight="1">
      <c r="A69" s="2"/>
      <c r="B69" s="2"/>
      <c r="C69" s="1"/>
      <c r="D69" s="2"/>
      <c r="E69" s="2"/>
      <c r="F69" s="1"/>
      <c r="G69" s="1"/>
      <c r="H69" s="1"/>
      <c r="I69" s="1"/>
      <c r="J69" s="1"/>
      <c r="K69" s="1"/>
      <c r="L69" s="1"/>
      <c r="M69" s="1"/>
    </row>
    <row r="70" spans="1:13" ht="15.75" customHeight="1">
      <c r="A70" s="2"/>
      <c r="B70" s="2"/>
      <c r="C70" s="1"/>
      <c r="D70" s="2"/>
      <c r="E70" s="2"/>
      <c r="F70" s="1"/>
      <c r="G70" s="1"/>
      <c r="H70" s="1"/>
      <c r="I70" s="1"/>
      <c r="J70" s="1"/>
      <c r="K70" s="1"/>
      <c r="L70" s="1"/>
      <c r="M70" s="1"/>
    </row>
    <row r="71" spans="1:13" ht="15.75" customHeight="1">
      <c r="A71" s="2"/>
      <c r="B71" s="2"/>
      <c r="C71" s="1"/>
      <c r="D71" s="2"/>
      <c r="E71" s="2"/>
      <c r="F71" s="1"/>
      <c r="G71" s="1"/>
      <c r="H71" s="1"/>
      <c r="I71" s="1"/>
      <c r="J71" s="1"/>
      <c r="K71" s="1"/>
      <c r="L71" s="1"/>
      <c r="M71" s="1"/>
    </row>
    <row r="72" spans="1:13" ht="15.75" customHeight="1">
      <c r="A72" s="2"/>
      <c r="B72" s="2"/>
      <c r="C72" s="1"/>
      <c r="D72" s="2"/>
      <c r="E72" s="2"/>
      <c r="F72" s="1"/>
      <c r="G72" s="1"/>
      <c r="H72" s="1"/>
      <c r="I72" s="1"/>
      <c r="J72" s="1"/>
      <c r="K72" s="1"/>
      <c r="L72" s="1"/>
      <c r="M72" s="1"/>
    </row>
    <row r="73" spans="1:13" ht="15.75" customHeight="1">
      <c r="A73" s="2"/>
      <c r="B73" s="2"/>
      <c r="C73" s="1"/>
      <c r="D73" s="2"/>
      <c r="E73" s="2"/>
      <c r="F73" s="1"/>
      <c r="G73" s="1"/>
      <c r="H73" s="1"/>
      <c r="I73" s="1"/>
      <c r="J73" s="1"/>
      <c r="K73" s="1"/>
      <c r="L73" s="1"/>
      <c r="M73" s="1"/>
    </row>
    <row r="74" spans="1:13" ht="15.75" customHeight="1">
      <c r="A74" s="2"/>
      <c r="B74" s="2"/>
      <c r="C74" s="1"/>
      <c r="D74" s="2"/>
      <c r="E74" s="2"/>
      <c r="F74" s="1"/>
      <c r="G74" s="1"/>
      <c r="H74" s="1"/>
      <c r="I74" s="1"/>
      <c r="J74" s="1"/>
      <c r="K74" s="1"/>
      <c r="L74" s="1"/>
      <c r="M74" s="1"/>
    </row>
    <row r="75" spans="1:13" ht="15.75" customHeight="1">
      <c r="A75" s="2"/>
      <c r="B75" s="2"/>
      <c r="C75" s="1"/>
      <c r="D75" s="2"/>
      <c r="E75" s="2"/>
      <c r="F75" s="1"/>
      <c r="G75" s="1"/>
      <c r="H75" s="1"/>
      <c r="I75" s="1"/>
      <c r="J75" s="1"/>
      <c r="K75" s="1"/>
      <c r="L75" s="1"/>
      <c r="M75" s="1"/>
    </row>
    <row r="76" spans="1:13" ht="15.75" customHeight="1">
      <c r="A76" s="2"/>
      <c r="B76" s="2"/>
      <c r="C76" s="1"/>
      <c r="D76" s="2"/>
      <c r="E76" s="2"/>
      <c r="F76" s="1"/>
      <c r="G76" s="1"/>
      <c r="H76" s="1"/>
      <c r="I76" s="1"/>
      <c r="J76" s="1"/>
      <c r="K76" s="1"/>
      <c r="L76" s="1"/>
      <c r="M76" s="1"/>
    </row>
    <row r="77" spans="1:13" ht="15.75" customHeight="1">
      <c r="A77" s="2"/>
      <c r="B77" s="2"/>
      <c r="C77" s="1"/>
      <c r="D77" s="2"/>
      <c r="E77" s="2"/>
      <c r="F77" s="1"/>
      <c r="G77" s="1"/>
      <c r="H77" s="1"/>
      <c r="I77" s="1"/>
      <c r="J77" s="1"/>
      <c r="K77" s="1"/>
      <c r="L77" s="1"/>
      <c r="M77" s="1"/>
    </row>
    <row r="78" spans="1:13" ht="15.75" customHeight="1">
      <c r="A78" s="2"/>
      <c r="B78" s="2"/>
      <c r="C78" s="1"/>
      <c r="D78" s="2"/>
      <c r="E78" s="2"/>
      <c r="F78" s="1"/>
      <c r="G78" s="1"/>
      <c r="H78" s="1"/>
      <c r="I78" s="1"/>
      <c r="J78" s="1"/>
      <c r="K78" s="1"/>
      <c r="L78" s="1"/>
      <c r="M78" s="1"/>
    </row>
    <row r="79" spans="1:13" ht="15.75" customHeight="1">
      <c r="A79" s="2"/>
      <c r="B79" s="2"/>
      <c r="C79" s="1"/>
      <c r="D79" s="2"/>
      <c r="E79" s="2"/>
      <c r="F79" s="1"/>
      <c r="G79" s="1"/>
      <c r="H79" s="1"/>
      <c r="I79" s="1"/>
      <c r="J79" s="1"/>
      <c r="K79" s="1"/>
      <c r="L79" s="1"/>
      <c r="M79" s="1"/>
    </row>
    <row r="80" spans="1:13" ht="15.75" customHeight="1">
      <c r="A80" s="2"/>
      <c r="B80" s="2"/>
      <c r="C80" s="1"/>
      <c r="D80" s="2"/>
      <c r="E80" s="2"/>
      <c r="F80" s="1"/>
      <c r="G80" s="1"/>
      <c r="H80" s="1"/>
      <c r="I80" s="1"/>
      <c r="J80" s="1"/>
      <c r="K80" s="1"/>
      <c r="L80" s="1"/>
      <c r="M80" s="1"/>
    </row>
    <row r="81" spans="1:13" ht="15.75" customHeight="1">
      <c r="A81" s="2"/>
      <c r="B81" s="2"/>
      <c r="C81" s="1"/>
      <c r="D81" s="2"/>
      <c r="E81" s="2"/>
      <c r="F81" s="1"/>
      <c r="G81" s="1"/>
      <c r="H81" s="1"/>
      <c r="I81" s="1"/>
      <c r="J81" s="1"/>
      <c r="K81" s="1"/>
      <c r="L81" s="1"/>
      <c r="M81" s="1"/>
    </row>
    <row r="82" spans="1:13" ht="15.75" customHeight="1">
      <c r="A82" s="2"/>
      <c r="B82" s="2"/>
      <c r="C82" s="1"/>
      <c r="D82" s="2"/>
      <c r="E82" s="2"/>
      <c r="F82" s="1"/>
      <c r="G82" s="1"/>
      <c r="H82" s="1"/>
      <c r="I82" s="1"/>
      <c r="J82" s="1"/>
      <c r="K82" s="1"/>
      <c r="L82" s="1"/>
      <c r="M82" s="1"/>
    </row>
    <row r="83" spans="1:13" ht="15.75" customHeight="1">
      <c r="A83" s="2"/>
      <c r="B83" s="2"/>
      <c r="C83" s="1"/>
      <c r="D83" s="2"/>
      <c r="E83" s="2"/>
      <c r="F83" s="1"/>
      <c r="G83" s="1"/>
      <c r="H83" s="1"/>
      <c r="I83" s="1"/>
      <c r="J83" s="1"/>
      <c r="K83" s="1"/>
      <c r="L83" s="1"/>
      <c r="M83" s="1"/>
    </row>
    <row r="84" spans="1:13" ht="15.75" customHeight="1">
      <c r="A84" s="2"/>
      <c r="B84" s="2"/>
      <c r="C84" s="1"/>
      <c r="D84" s="2"/>
      <c r="E84" s="2"/>
      <c r="F84" s="1"/>
      <c r="G84" s="1"/>
      <c r="H84" s="1"/>
      <c r="I84" s="1"/>
      <c r="J84" s="1"/>
      <c r="K84" s="1"/>
      <c r="L84" s="1"/>
      <c r="M84" s="1"/>
    </row>
    <row r="85" spans="1:13" ht="15.75" customHeight="1">
      <c r="A85" s="2"/>
      <c r="B85" s="2"/>
      <c r="C85" s="1"/>
      <c r="D85" s="2"/>
      <c r="E85" s="2"/>
      <c r="F85" s="1"/>
      <c r="G85" s="1"/>
      <c r="H85" s="1"/>
      <c r="I85" s="1"/>
      <c r="J85" s="1"/>
      <c r="K85" s="1"/>
      <c r="L85" s="1"/>
      <c r="M85" s="1"/>
    </row>
    <row r="86" spans="1:13" ht="15.75" customHeight="1">
      <c r="A86" s="2"/>
      <c r="B86" s="2"/>
      <c r="C86" s="1"/>
      <c r="D86" s="2"/>
      <c r="E86" s="2"/>
      <c r="F86" s="1"/>
      <c r="G86" s="1"/>
      <c r="H86" s="1"/>
      <c r="I86" s="1"/>
      <c r="J86" s="1"/>
      <c r="K86" s="1"/>
      <c r="L86" s="1"/>
      <c r="M86" s="1"/>
    </row>
    <row r="87" spans="1:13" ht="15.75" customHeight="1">
      <c r="A87" s="2"/>
      <c r="B87" s="2"/>
      <c r="C87" s="1"/>
      <c r="D87" s="2"/>
      <c r="E87" s="2"/>
      <c r="F87" s="1"/>
      <c r="G87" s="1"/>
      <c r="H87" s="1"/>
      <c r="I87" s="1"/>
      <c r="J87" s="1"/>
      <c r="K87" s="1"/>
      <c r="L87" s="1"/>
      <c r="M87" s="1"/>
    </row>
    <row r="88" spans="1:13" ht="15.75" customHeight="1">
      <c r="A88" s="2"/>
      <c r="B88" s="2"/>
      <c r="C88" s="1"/>
      <c r="D88" s="2"/>
      <c r="E88" s="2"/>
      <c r="F88" s="1"/>
      <c r="G88" s="1"/>
      <c r="H88" s="1"/>
      <c r="I88" s="1"/>
      <c r="J88" s="1"/>
      <c r="K88" s="1"/>
      <c r="L88" s="1"/>
      <c r="M88" s="1"/>
    </row>
    <row r="89" spans="1:13" ht="15.75" customHeight="1">
      <c r="A89" s="2"/>
      <c r="B89" s="2"/>
      <c r="C89" s="1"/>
      <c r="D89" s="2"/>
      <c r="E89" s="2"/>
      <c r="F89" s="1"/>
      <c r="G89" s="1"/>
      <c r="H89" s="1"/>
      <c r="I89" s="1"/>
      <c r="J89" s="1"/>
      <c r="K89" s="1"/>
      <c r="L89" s="1"/>
      <c r="M89" s="1"/>
    </row>
    <row r="90" spans="1:13" ht="15.75" customHeight="1">
      <c r="A90" s="2"/>
      <c r="B90" s="2"/>
      <c r="C90" s="1"/>
      <c r="D90" s="2"/>
      <c r="E90" s="2"/>
      <c r="F90" s="1"/>
      <c r="G90" s="1"/>
      <c r="H90" s="1"/>
      <c r="I90" s="1"/>
      <c r="J90" s="1"/>
      <c r="K90" s="1"/>
      <c r="L90" s="1"/>
      <c r="M90" s="1"/>
    </row>
    <row r="91" spans="1:13" ht="15.75" customHeight="1">
      <c r="A91" s="2"/>
      <c r="B91" s="2"/>
      <c r="C91" s="1"/>
      <c r="D91" s="2"/>
      <c r="E91" s="2"/>
      <c r="F91" s="1"/>
      <c r="G91" s="1"/>
      <c r="H91" s="1"/>
      <c r="I91" s="1"/>
      <c r="J91" s="1"/>
      <c r="K91" s="1"/>
      <c r="L91" s="1"/>
      <c r="M91" s="1"/>
    </row>
    <row r="92" spans="1:13" ht="15.75" customHeight="1">
      <c r="A92" s="2"/>
      <c r="B92" s="2"/>
      <c r="C92" s="1"/>
      <c r="D92" s="2"/>
      <c r="E92" s="2"/>
      <c r="F92" s="1"/>
      <c r="G92" s="1"/>
      <c r="H92" s="1"/>
      <c r="I92" s="1"/>
      <c r="J92" s="1"/>
      <c r="K92" s="1"/>
      <c r="L92" s="1"/>
      <c r="M92" s="1"/>
    </row>
    <row r="93" spans="1:13" ht="15.75" customHeight="1">
      <c r="A93" s="2"/>
      <c r="B93" s="2"/>
      <c r="C93" s="1"/>
      <c r="D93" s="2"/>
      <c r="E93" s="2"/>
      <c r="F93" s="1"/>
      <c r="G93" s="1"/>
      <c r="H93" s="1"/>
      <c r="I93" s="1"/>
      <c r="J93" s="1"/>
      <c r="K93" s="1"/>
      <c r="L93" s="1"/>
      <c r="M93" s="1"/>
    </row>
    <row r="94" spans="1:13" ht="15.75" customHeight="1">
      <c r="A94" s="2"/>
      <c r="B94" s="2"/>
      <c r="C94" s="1"/>
      <c r="D94" s="2"/>
      <c r="E94" s="2"/>
      <c r="F94" s="1"/>
      <c r="G94" s="1"/>
      <c r="H94" s="1"/>
      <c r="I94" s="1"/>
      <c r="J94" s="1"/>
      <c r="K94" s="1"/>
      <c r="L94" s="1"/>
      <c r="M94" s="1"/>
    </row>
    <row r="95" spans="1:13" ht="15.75" customHeight="1">
      <c r="A95" s="2"/>
      <c r="B95" s="2"/>
      <c r="C95" s="1"/>
      <c r="D95" s="2"/>
      <c r="E95" s="2"/>
      <c r="F95" s="1"/>
      <c r="G95" s="1"/>
      <c r="H95" s="1"/>
      <c r="I95" s="1"/>
      <c r="J95" s="1"/>
      <c r="K95" s="1"/>
      <c r="L95" s="1"/>
      <c r="M95" s="1"/>
    </row>
    <row r="96" spans="1:13" ht="15.75" customHeight="1">
      <c r="A96" s="2"/>
      <c r="B96" s="2"/>
      <c r="C96" s="1"/>
      <c r="D96" s="2"/>
      <c r="E96" s="2"/>
      <c r="F96" s="1"/>
      <c r="G96" s="1"/>
      <c r="H96" s="1"/>
      <c r="I96" s="1"/>
      <c r="J96" s="1"/>
      <c r="K96" s="1"/>
      <c r="L96" s="1"/>
      <c r="M96" s="1"/>
    </row>
    <row r="97" spans="1:13" ht="15.75" customHeight="1">
      <c r="A97" s="2"/>
      <c r="B97" s="2"/>
      <c r="C97" s="1"/>
      <c r="D97" s="2"/>
      <c r="E97" s="2"/>
      <c r="F97" s="1"/>
      <c r="G97" s="1"/>
      <c r="H97" s="1"/>
      <c r="I97" s="1"/>
      <c r="J97" s="1"/>
      <c r="K97" s="1"/>
      <c r="L97" s="1"/>
      <c r="M97" s="1"/>
    </row>
    <row r="98" spans="1:13" ht="15.75" customHeight="1">
      <c r="A98" s="2"/>
      <c r="B98" s="2"/>
      <c r="C98" s="1"/>
      <c r="D98" s="2"/>
      <c r="E98" s="2"/>
      <c r="F98" s="1"/>
      <c r="G98" s="1"/>
      <c r="H98" s="1"/>
      <c r="I98" s="1"/>
      <c r="J98" s="1"/>
      <c r="K98" s="1"/>
      <c r="L98" s="1"/>
      <c r="M98" s="1"/>
    </row>
    <row r="99" spans="1:13" ht="15.75" customHeight="1">
      <c r="A99" s="2"/>
      <c r="B99" s="2"/>
      <c r="C99" s="1"/>
      <c r="D99" s="2"/>
      <c r="E99" s="2"/>
      <c r="F99" s="1"/>
      <c r="G99" s="1"/>
      <c r="H99" s="1"/>
      <c r="I99" s="1"/>
      <c r="J99" s="1"/>
      <c r="K99" s="1"/>
      <c r="L99" s="1"/>
      <c r="M99" s="1"/>
    </row>
    <row r="100" spans="1:13" ht="15.75" customHeight="1">
      <c r="A100" s="2"/>
      <c r="B100" s="2"/>
      <c r="C100" s="1"/>
      <c r="D100" s="2"/>
      <c r="E100" s="2"/>
      <c r="F100" s="1"/>
      <c r="G100" s="1"/>
      <c r="H100" s="1"/>
      <c r="I100" s="1"/>
      <c r="J100" s="1"/>
      <c r="K100" s="1"/>
      <c r="L100" s="1"/>
      <c r="M100" s="1"/>
    </row>
    <row r="101" spans="1:13" ht="15.75" customHeight="1">
      <c r="A101" s="2"/>
      <c r="B101" s="2"/>
      <c r="C101" s="1"/>
      <c r="D101" s="2"/>
      <c r="E101" s="2"/>
      <c r="F101" s="1"/>
      <c r="G101" s="1"/>
      <c r="H101" s="1"/>
      <c r="I101" s="1"/>
      <c r="J101" s="1"/>
      <c r="K101" s="1"/>
      <c r="L101" s="1"/>
      <c r="M101" s="1"/>
    </row>
    <row r="102" spans="1:13" ht="15.75" customHeight="1">
      <c r="A102" s="2"/>
      <c r="B102" s="2"/>
      <c r="C102" s="1"/>
      <c r="D102" s="2"/>
      <c r="E102" s="2"/>
      <c r="F102" s="1"/>
      <c r="G102" s="1"/>
      <c r="H102" s="1"/>
      <c r="I102" s="1"/>
      <c r="J102" s="1"/>
      <c r="K102" s="1"/>
      <c r="L102" s="1"/>
      <c r="M102" s="1"/>
    </row>
    <row r="103" spans="1:13" ht="15.75" customHeight="1">
      <c r="A103" s="2"/>
      <c r="B103" s="2"/>
      <c r="C103" s="1"/>
      <c r="D103" s="2"/>
      <c r="E103" s="2"/>
      <c r="F103" s="1"/>
      <c r="G103" s="1"/>
      <c r="H103" s="1"/>
      <c r="I103" s="1"/>
      <c r="J103" s="1"/>
      <c r="K103" s="1"/>
      <c r="L103" s="1"/>
      <c r="M103" s="1"/>
    </row>
    <row r="104" spans="1:13" ht="15.75" customHeight="1">
      <c r="A104" s="2"/>
      <c r="B104" s="2"/>
      <c r="C104" s="1"/>
      <c r="D104" s="2"/>
      <c r="E104" s="2"/>
      <c r="F104" s="1"/>
      <c r="G104" s="1"/>
      <c r="H104" s="1"/>
      <c r="I104" s="1"/>
      <c r="J104" s="1"/>
      <c r="K104" s="1"/>
      <c r="L104" s="1"/>
      <c r="M104" s="1"/>
    </row>
    <row r="105" spans="1:13" ht="15.75" customHeight="1">
      <c r="A105" s="2"/>
      <c r="B105" s="2"/>
      <c r="C105" s="1"/>
      <c r="D105" s="2"/>
      <c r="E105" s="2"/>
      <c r="F105" s="1"/>
      <c r="G105" s="1"/>
      <c r="H105" s="1"/>
      <c r="I105" s="1"/>
      <c r="J105" s="1"/>
      <c r="K105" s="1"/>
      <c r="L105" s="1"/>
      <c r="M105" s="1"/>
    </row>
    <row r="106" spans="1:13" ht="15.75" customHeight="1">
      <c r="A106" s="2"/>
      <c r="B106" s="2"/>
      <c r="C106" s="1"/>
      <c r="D106" s="2"/>
      <c r="E106" s="2"/>
      <c r="F106" s="1"/>
      <c r="G106" s="1"/>
      <c r="H106" s="1"/>
      <c r="I106" s="1"/>
      <c r="J106" s="1"/>
      <c r="K106" s="1"/>
      <c r="L106" s="1"/>
      <c r="M106" s="1"/>
    </row>
    <row r="107" spans="1:13" ht="15.75" customHeight="1">
      <c r="A107" s="2"/>
      <c r="B107" s="2"/>
      <c r="C107" s="1"/>
      <c r="D107" s="2"/>
      <c r="E107" s="2"/>
      <c r="F107" s="1"/>
      <c r="G107" s="1"/>
      <c r="H107" s="1"/>
      <c r="I107" s="1"/>
      <c r="J107" s="1"/>
      <c r="K107" s="1"/>
      <c r="L107" s="1"/>
      <c r="M107" s="1"/>
    </row>
    <row r="108" spans="1:13" ht="15.75" customHeight="1">
      <c r="A108" s="2"/>
      <c r="B108" s="2"/>
      <c r="C108" s="1"/>
      <c r="D108" s="2"/>
      <c r="E108" s="2"/>
      <c r="F108" s="1"/>
      <c r="G108" s="1"/>
      <c r="H108" s="1"/>
      <c r="I108" s="1"/>
      <c r="J108" s="1"/>
      <c r="K108" s="1"/>
      <c r="L108" s="1"/>
      <c r="M108" s="1"/>
    </row>
    <row r="109" spans="1:13" ht="15.75" customHeight="1">
      <c r="A109" s="2"/>
      <c r="B109" s="2"/>
      <c r="C109" s="1"/>
      <c r="D109" s="2"/>
      <c r="E109" s="2"/>
      <c r="F109" s="1"/>
      <c r="G109" s="1"/>
      <c r="H109" s="1"/>
      <c r="I109" s="1"/>
      <c r="J109" s="1"/>
      <c r="K109" s="1"/>
      <c r="L109" s="1"/>
      <c r="M109" s="1"/>
    </row>
    <row r="110" spans="1:13" ht="15.75" customHeight="1">
      <c r="A110" s="2"/>
      <c r="B110" s="2"/>
      <c r="C110" s="1"/>
      <c r="D110" s="2"/>
      <c r="E110" s="2"/>
      <c r="F110" s="1"/>
      <c r="G110" s="1"/>
      <c r="H110" s="1"/>
      <c r="I110" s="1"/>
      <c r="J110" s="1"/>
      <c r="K110" s="1"/>
      <c r="L110" s="1"/>
      <c r="M110" s="1"/>
    </row>
    <row r="111" spans="1:13" ht="15.75" customHeight="1">
      <c r="A111" s="2"/>
      <c r="B111" s="2"/>
      <c r="C111" s="1"/>
      <c r="D111" s="2"/>
      <c r="E111" s="2"/>
      <c r="F111" s="1"/>
      <c r="G111" s="1"/>
      <c r="H111" s="1"/>
      <c r="I111" s="1"/>
      <c r="J111" s="1"/>
      <c r="K111" s="1"/>
      <c r="L111" s="1"/>
      <c r="M111" s="1"/>
    </row>
    <row r="112" spans="1:13" ht="15.75" customHeight="1">
      <c r="A112" s="2"/>
      <c r="B112" s="2"/>
      <c r="C112" s="1"/>
      <c r="D112" s="2"/>
      <c r="E112" s="2"/>
      <c r="F112" s="1"/>
      <c r="G112" s="1"/>
      <c r="H112" s="1"/>
      <c r="I112" s="1"/>
      <c r="J112" s="1"/>
      <c r="K112" s="1"/>
      <c r="L112" s="1"/>
      <c r="M112" s="1"/>
    </row>
    <row r="113" spans="1:13" ht="15.75" customHeight="1">
      <c r="A113" s="2"/>
      <c r="B113" s="2"/>
      <c r="C113" s="1"/>
      <c r="D113" s="2"/>
      <c r="E113" s="2"/>
      <c r="F113" s="1"/>
      <c r="G113" s="1"/>
      <c r="H113" s="1"/>
      <c r="I113" s="1"/>
      <c r="J113" s="1"/>
      <c r="K113" s="1"/>
      <c r="L113" s="1"/>
      <c r="M113" s="1"/>
    </row>
    <row r="114" spans="1:13" ht="15.75" customHeight="1">
      <c r="A114" s="2"/>
      <c r="B114" s="2"/>
      <c r="C114" s="1"/>
      <c r="D114" s="2"/>
      <c r="E114" s="2"/>
      <c r="F114" s="1"/>
      <c r="G114" s="1"/>
      <c r="H114" s="1"/>
      <c r="I114" s="1"/>
      <c r="J114" s="1"/>
      <c r="K114" s="1"/>
      <c r="L114" s="1"/>
      <c r="M114" s="1"/>
    </row>
    <row r="115" spans="1:13" ht="15.75" customHeight="1">
      <c r="A115" s="2"/>
      <c r="B115" s="2"/>
      <c r="C115" s="1"/>
      <c r="D115" s="2"/>
      <c r="E115" s="2"/>
      <c r="F115" s="1"/>
      <c r="G115" s="1"/>
      <c r="H115" s="1"/>
      <c r="I115" s="1"/>
      <c r="J115" s="1"/>
      <c r="K115" s="1"/>
      <c r="L115" s="1"/>
      <c r="M115" s="1"/>
    </row>
    <row r="116" spans="1:13" ht="15.75" customHeight="1">
      <c r="A116" s="2"/>
      <c r="B116" s="2"/>
      <c r="C116" s="1"/>
      <c r="D116" s="2"/>
      <c r="E116" s="2"/>
      <c r="F116" s="1"/>
      <c r="G116" s="1"/>
      <c r="H116" s="1"/>
      <c r="I116" s="1"/>
      <c r="J116" s="1"/>
      <c r="K116" s="1"/>
      <c r="L116" s="1"/>
      <c r="M116" s="1"/>
    </row>
    <row r="117" spans="1:13" ht="15.75" customHeight="1">
      <c r="A117" s="2"/>
      <c r="B117" s="2"/>
      <c r="C117" s="1"/>
      <c r="D117" s="2"/>
      <c r="E117" s="2"/>
      <c r="F117" s="1"/>
      <c r="G117" s="1"/>
      <c r="H117" s="1"/>
      <c r="I117" s="1"/>
      <c r="J117" s="1"/>
      <c r="K117" s="1"/>
      <c r="L117" s="1"/>
      <c r="M117" s="1"/>
    </row>
    <row r="118" spans="1:13" ht="15.75" customHeight="1">
      <c r="A118" s="2"/>
      <c r="B118" s="2"/>
      <c r="C118" s="1"/>
      <c r="D118" s="2"/>
      <c r="E118" s="2"/>
      <c r="F118" s="1"/>
      <c r="G118" s="1"/>
      <c r="H118" s="1"/>
      <c r="I118" s="1"/>
      <c r="J118" s="1"/>
      <c r="K118" s="1"/>
      <c r="L118" s="1"/>
      <c r="M118" s="1"/>
    </row>
    <row r="119" spans="1:13" ht="15.75" customHeight="1">
      <c r="A119" s="2"/>
      <c r="B119" s="2"/>
      <c r="C119" s="1"/>
      <c r="D119" s="2"/>
      <c r="E119" s="2"/>
      <c r="F119" s="1"/>
      <c r="G119" s="1"/>
      <c r="H119" s="1"/>
      <c r="I119" s="1"/>
      <c r="J119" s="1"/>
      <c r="K119" s="1"/>
      <c r="L119" s="1"/>
      <c r="M119" s="1"/>
    </row>
    <row r="120" spans="1:13" ht="15.75" customHeight="1">
      <c r="A120" s="2"/>
      <c r="B120" s="2"/>
      <c r="C120" s="1"/>
      <c r="D120" s="2"/>
      <c r="E120" s="2"/>
      <c r="F120" s="1"/>
      <c r="G120" s="1"/>
      <c r="H120" s="1"/>
      <c r="I120" s="1"/>
      <c r="J120" s="1"/>
      <c r="K120" s="1"/>
      <c r="L120" s="1"/>
      <c r="M120" s="1"/>
    </row>
    <row r="121" spans="1:13" ht="15.75" customHeight="1">
      <c r="A121" s="2"/>
      <c r="B121" s="2"/>
      <c r="C121" s="1"/>
      <c r="D121" s="2"/>
      <c r="E121" s="2"/>
      <c r="F121" s="1"/>
      <c r="G121" s="1"/>
      <c r="H121" s="1"/>
      <c r="I121" s="1"/>
      <c r="J121" s="1"/>
      <c r="K121" s="1"/>
      <c r="L121" s="1"/>
      <c r="M121" s="1"/>
    </row>
    <row r="122" spans="1:13" ht="15.75" customHeight="1">
      <c r="A122" s="2"/>
      <c r="B122" s="2"/>
      <c r="C122" s="1"/>
      <c r="D122" s="2"/>
      <c r="E122" s="2"/>
      <c r="F122" s="1"/>
      <c r="G122" s="1"/>
      <c r="H122" s="1"/>
      <c r="I122" s="1"/>
      <c r="J122" s="1"/>
      <c r="K122" s="1"/>
      <c r="L122" s="1"/>
      <c r="M122" s="1"/>
    </row>
    <row r="123" spans="1:13" ht="15.75" customHeight="1">
      <c r="A123" s="2"/>
      <c r="B123" s="2"/>
      <c r="C123" s="1"/>
      <c r="D123" s="2"/>
      <c r="E123" s="2"/>
      <c r="F123" s="1"/>
      <c r="G123" s="1"/>
      <c r="H123" s="1"/>
      <c r="I123" s="1"/>
      <c r="J123" s="1"/>
      <c r="K123" s="1"/>
      <c r="L123" s="1"/>
      <c r="M123" s="1"/>
    </row>
    <row r="124" spans="1:13" ht="15.75" customHeight="1">
      <c r="A124" s="2"/>
      <c r="B124" s="2"/>
      <c r="C124" s="1"/>
      <c r="D124" s="2"/>
      <c r="E124" s="2"/>
      <c r="F124" s="1"/>
      <c r="G124" s="1"/>
      <c r="H124" s="1"/>
      <c r="I124" s="1"/>
      <c r="J124" s="1"/>
      <c r="K124" s="1"/>
      <c r="L124" s="1"/>
      <c r="M124" s="1"/>
    </row>
    <row r="125" spans="1:13" ht="15.75" customHeight="1">
      <c r="A125" s="2"/>
      <c r="B125" s="2"/>
      <c r="C125" s="1"/>
      <c r="D125" s="2"/>
      <c r="E125" s="2"/>
      <c r="F125" s="1"/>
      <c r="G125" s="1"/>
      <c r="H125" s="1"/>
      <c r="I125" s="1"/>
      <c r="J125" s="1"/>
      <c r="K125" s="1"/>
      <c r="L125" s="1"/>
      <c r="M125" s="1"/>
    </row>
    <row r="126" spans="1:13" ht="15.75" customHeight="1">
      <c r="A126" s="2"/>
      <c r="B126" s="2"/>
      <c r="C126" s="1"/>
      <c r="D126" s="2"/>
      <c r="E126" s="2"/>
      <c r="F126" s="1"/>
      <c r="G126" s="1"/>
      <c r="H126" s="1"/>
      <c r="I126" s="1"/>
      <c r="J126" s="1"/>
      <c r="K126" s="1"/>
      <c r="L126" s="1"/>
      <c r="M126" s="1"/>
    </row>
    <row r="127" spans="1:13" ht="15.75" customHeight="1">
      <c r="A127" s="2"/>
      <c r="B127" s="2"/>
      <c r="C127" s="1"/>
      <c r="D127" s="2"/>
      <c r="E127" s="2"/>
      <c r="F127" s="1"/>
      <c r="G127" s="1"/>
      <c r="H127" s="1"/>
      <c r="I127" s="1"/>
      <c r="J127" s="1"/>
      <c r="K127" s="1"/>
      <c r="L127" s="1"/>
      <c r="M127" s="1"/>
    </row>
    <row r="128" spans="1:13" ht="15.75" customHeight="1">
      <c r="A128" s="2"/>
      <c r="B128" s="2"/>
      <c r="C128" s="1"/>
      <c r="D128" s="2"/>
      <c r="E128" s="2"/>
      <c r="F128" s="1"/>
      <c r="G128" s="1"/>
      <c r="H128" s="1"/>
      <c r="I128" s="1"/>
      <c r="J128" s="1"/>
      <c r="K128" s="1"/>
      <c r="L128" s="1"/>
      <c r="M128" s="1"/>
    </row>
    <row r="129" spans="1:13" ht="15.75" customHeight="1">
      <c r="A129" s="2"/>
      <c r="B129" s="2"/>
      <c r="C129" s="1"/>
      <c r="D129" s="2"/>
      <c r="E129" s="2"/>
      <c r="F129" s="1"/>
      <c r="G129" s="1"/>
      <c r="H129" s="1"/>
      <c r="I129" s="1"/>
      <c r="J129" s="1"/>
      <c r="K129" s="1"/>
      <c r="L129" s="1"/>
      <c r="M129" s="1"/>
    </row>
    <row r="130" spans="1:13" ht="15.75" customHeight="1">
      <c r="A130" s="2"/>
      <c r="B130" s="2"/>
      <c r="C130" s="1"/>
      <c r="D130" s="2"/>
      <c r="E130" s="2"/>
      <c r="F130" s="1"/>
      <c r="G130" s="1"/>
      <c r="H130" s="1"/>
      <c r="I130" s="1"/>
      <c r="J130" s="1"/>
      <c r="K130" s="1"/>
      <c r="L130" s="1"/>
      <c r="M130" s="1"/>
    </row>
    <row r="131" spans="1:13" ht="15.75" customHeight="1">
      <c r="A131" s="2"/>
      <c r="B131" s="2"/>
      <c r="C131" s="1"/>
      <c r="D131" s="2"/>
      <c r="E131" s="2"/>
      <c r="F131" s="1"/>
      <c r="G131" s="1"/>
      <c r="H131" s="1"/>
      <c r="I131" s="1"/>
      <c r="J131" s="1"/>
      <c r="K131" s="1"/>
      <c r="L131" s="1"/>
      <c r="M131" s="1"/>
    </row>
    <row r="132" spans="1:13" ht="15.75" customHeight="1">
      <c r="A132" s="2"/>
      <c r="B132" s="2"/>
      <c r="C132" s="1"/>
      <c r="D132" s="2"/>
      <c r="E132" s="2"/>
      <c r="F132" s="1"/>
      <c r="G132" s="1"/>
      <c r="H132" s="1"/>
      <c r="I132" s="1"/>
      <c r="J132" s="1"/>
      <c r="K132" s="1"/>
      <c r="L132" s="1"/>
      <c r="M132" s="1"/>
    </row>
    <row r="133" spans="1:13" ht="15.75" customHeight="1">
      <c r="A133" s="2"/>
      <c r="B133" s="2"/>
      <c r="C133" s="1"/>
      <c r="D133" s="2"/>
      <c r="E133" s="2"/>
      <c r="F133" s="1"/>
      <c r="G133" s="1"/>
      <c r="H133" s="1"/>
      <c r="I133" s="1"/>
      <c r="J133" s="1"/>
      <c r="K133" s="1"/>
      <c r="L133" s="1"/>
      <c r="M133" s="1"/>
    </row>
    <row r="134" spans="1:13" ht="15.75" customHeight="1">
      <c r="A134" s="2"/>
      <c r="B134" s="2"/>
      <c r="C134" s="1"/>
      <c r="D134" s="2"/>
      <c r="E134" s="2"/>
      <c r="F134" s="1"/>
      <c r="G134" s="1"/>
      <c r="H134" s="1"/>
      <c r="I134" s="1"/>
      <c r="J134" s="1"/>
      <c r="K134" s="1"/>
      <c r="L134" s="1"/>
      <c r="M134" s="1"/>
    </row>
    <row r="135" spans="1:13" ht="15.75" customHeight="1">
      <c r="A135" s="2"/>
      <c r="B135" s="2"/>
      <c r="C135" s="1"/>
      <c r="D135" s="2"/>
      <c r="E135" s="2"/>
      <c r="F135" s="1"/>
      <c r="G135" s="1"/>
      <c r="H135" s="1"/>
      <c r="I135" s="1"/>
      <c r="J135" s="1"/>
      <c r="K135" s="1"/>
      <c r="L135" s="1"/>
      <c r="M135" s="1"/>
    </row>
    <row r="136" spans="1:13" ht="15.75" customHeight="1">
      <c r="A136" s="2"/>
      <c r="B136" s="2"/>
      <c r="C136" s="1"/>
      <c r="D136" s="2"/>
      <c r="E136" s="2"/>
      <c r="F136" s="1"/>
      <c r="G136" s="1"/>
      <c r="H136" s="1"/>
      <c r="I136" s="1"/>
      <c r="J136" s="1"/>
      <c r="K136" s="1"/>
      <c r="L136" s="1"/>
      <c r="M136" s="1"/>
    </row>
    <row r="137" spans="1:13" ht="15.75" customHeight="1">
      <c r="A137" s="2"/>
      <c r="B137" s="2"/>
      <c r="C137" s="1"/>
      <c r="D137" s="2"/>
      <c r="E137" s="2"/>
      <c r="F137" s="1"/>
      <c r="G137" s="1"/>
      <c r="H137" s="1"/>
      <c r="I137" s="1"/>
      <c r="J137" s="1"/>
      <c r="K137" s="1"/>
      <c r="L137" s="1"/>
      <c r="M137" s="1"/>
    </row>
    <row r="138" spans="1:13" ht="15.75" customHeight="1">
      <c r="A138" s="2"/>
      <c r="B138" s="2"/>
      <c r="C138" s="1"/>
      <c r="D138" s="2"/>
      <c r="E138" s="2"/>
      <c r="F138" s="1"/>
      <c r="G138" s="1"/>
      <c r="H138" s="1"/>
      <c r="I138" s="1"/>
      <c r="J138" s="1"/>
      <c r="K138" s="1"/>
      <c r="L138" s="1"/>
      <c r="M138" s="1"/>
    </row>
    <row r="139" spans="1:13" ht="15.75" customHeight="1">
      <c r="A139" s="2"/>
      <c r="B139" s="2"/>
      <c r="C139" s="1"/>
      <c r="D139" s="2"/>
      <c r="E139" s="2"/>
      <c r="F139" s="1"/>
      <c r="G139" s="1"/>
      <c r="H139" s="1"/>
      <c r="I139" s="1"/>
      <c r="J139" s="1"/>
      <c r="K139" s="1"/>
      <c r="L139" s="1"/>
      <c r="M139" s="1"/>
    </row>
    <row r="140" spans="1:13" ht="15.75" customHeight="1">
      <c r="A140" s="2"/>
      <c r="B140" s="2"/>
      <c r="C140" s="1"/>
      <c r="D140" s="2"/>
      <c r="E140" s="2"/>
      <c r="F140" s="1"/>
      <c r="G140" s="1"/>
      <c r="H140" s="1"/>
      <c r="I140" s="1"/>
      <c r="J140" s="1"/>
      <c r="K140" s="1"/>
      <c r="L140" s="1"/>
      <c r="M140" s="1"/>
    </row>
    <row r="141" spans="1:13" ht="15.75" customHeight="1">
      <c r="A141" s="2"/>
      <c r="B141" s="2"/>
      <c r="C141" s="1"/>
      <c r="D141" s="2"/>
      <c r="E141" s="2"/>
      <c r="F141" s="1"/>
      <c r="G141" s="1"/>
      <c r="H141" s="1"/>
      <c r="I141" s="1"/>
      <c r="J141" s="1"/>
      <c r="K141" s="1"/>
      <c r="L141" s="1"/>
      <c r="M141" s="1"/>
    </row>
    <row r="142" spans="1:13" ht="15.75" customHeight="1">
      <c r="A142" s="2"/>
      <c r="B142" s="2"/>
      <c r="C142" s="1"/>
      <c r="D142" s="2"/>
      <c r="E142" s="2"/>
      <c r="F142" s="1"/>
      <c r="G142" s="1"/>
      <c r="H142" s="1"/>
      <c r="I142" s="1"/>
      <c r="J142" s="1"/>
      <c r="K142" s="1"/>
      <c r="L142" s="1"/>
      <c r="M142" s="1"/>
    </row>
    <row r="143" spans="1:13" ht="15.75" customHeight="1">
      <c r="A143" s="2"/>
      <c r="B143" s="2"/>
      <c r="C143" s="1"/>
      <c r="D143" s="2"/>
      <c r="E143" s="2"/>
      <c r="F143" s="1"/>
      <c r="G143" s="1"/>
      <c r="H143" s="1"/>
      <c r="I143" s="1"/>
      <c r="J143" s="1"/>
      <c r="K143" s="1"/>
      <c r="L143" s="1"/>
      <c r="M143" s="1"/>
    </row>
    <row r="144" spans="1:13" ht="15.75" customHeight="1">
      <c r="A144" s="2"/>
      <c r="B144" s="2"/>
      <c r="C144" s="1"/>
      <c r="D144" s="2"/>
      <c r="E144" s="2"/>
      <c r="F144" s="1"/>
      <c r="G144" s="1"/>
      <c r="H144" s="1"/>
      <c r="I144" s="1"/>
      <c r="J144" s="1"/>
      <c r="K144" s="1"/>
      <c r="L144" s="1"/>
      <c r="M144" s="1"/>
    </row>
    <row r="145" spans="1:13" ht="15.75" customHeight="1">
      <c r="A145" s="2"/>
      <c r="B145" s="2"/>
      <c r="C145" s="1"/>
      <c r="D145" s="2"/>
      <c r="E145" s="2"/>
      <c r="F145" s="1"/>
      <c r="G145" s="1"/>
      <c r="H145" s="1"/>
      <c r="I145" s="1"/>
      <c r="J145" s="1"/>
      <c r="K145" s="1"/>
      <c r="L145" s="1"/>
      <c r="M145" s="1"/>
    </row>
    <row r="146" spans="1:13" ht="15.75" customHeight="1">
      <c r="A146" s="2"/>
      <c r="B146" s="2"/>
      <c r="C146" s="1"/>
      <c r="D146" s="2"/>
      <c r="E146" s="2"/>
      <c r="F146" s="1"/>
      <c r="G146" s="1"/>
      <c r="H146" s="1"/>
      <c r="I146" s="1"/>
      <c r="J146" s="1"/>
      <c r="K146" s="1"/>
      <c r="L146" s="1"/>
      <c r="M146" s="1"/>
    </row>
    <row r="147" spans="1:13" ht="15.75" customHeight="1">
      <c r="A147" s="2"/>
      <c r="B147" s="2"/>
      <c r="C147" s="1"/>
      <c r="D147" s="2"/>
      <c r="E147" s="2"/>
      <c r="F147" s="1"/>
      <c r="G147" s="1"/>
      <c r="H147" s="1"/>
      <c r="I147" s="1"/>
      <c r="J147" s="1"/>
      <c r="K147" s="1"/>
      <c r="L147" s="1"/>
      <c r="M147" s="1"/>
    </row>
    <row r="148" spans="1:13" ht="15.75" customHeight="1">
      <c r="A148" s="2"/>
      <c r="B148" s="2"/>
      <c r="C148" s="1"/>
      <c r="D148" s="2"/>
      <c r="E148" s="2"/>
      <c r="F148" s="1"/>
      <c r="G148" s="1"/>
      <c r="H148" s="1"/>
      <c r="I148" s="1"/>
      <c r="J148" s="1"/>
      <c r="K148" s="1"/>
      <c r="L148" s="1"/>
      <c r="M148" s="1"/>
    </row>
    <row r="149" spans="1:13" ht="15.75" customHeight="1">
      <c r="A149" s="2"/>
      <c r="B149" s="2"/>
      <c r="C149" s="1"/>
      <c r="D149" s="2"/>
      <c r="E149" s="2"/>
      <c r="F149" s="1"/>
      <c r="G149" s="1"/>
      <c r="H149" s="1"/>
      <c r="I149" s="1"/>
      <c r="J149" s="1"/>
      <c r="K149" s="1"/>
      <c r="L149" s="1"/>
      <c r="M149" s="1"/>
    </row>
    <row r="150" spans="1:13" ht="15.75" customHeight="1">
      <c r="A150" s="2"/>
      <c r="B150" s="2"/>
      <c r="C150" s="1"/>
      <c r="D150" s="2"/>
      <c r="E150" s="2"/>
      <c r="F150" s="1"/>
      <c r="G150" s="1"/>
      <c r="H150" s="1"/>
      <c r="I150" s="1"/>
      <c r="J150" s="1"/>
      <c r="K150" s="1"/>
      <c r="L150" s="1"/>
      <c r="M150" s="1"/>
    </row>
    <row r="151" spans="1:13" ht="15.75" customHeight="1">
      <c r="A151" s="2"/>
      <c r="B151" s="2"/>
      <c r="C151" s="1"/>
      <c r="D151" s="2"/>
      <c r="E151" s="2"/>
      <c r="F151" s="1"/>
      <c r="G151" s="1"/>
      <c r="H151" s="1"/>
      <c r="I151" s="1"/>
      <c r="J151" s="1"/>
      <c r="K151" s="1"/>
      <c r="L151" s="1"/>
      <c r="M151" s="1"/>
    </row>
    <row r="152" spans="1:13" ht="15.75" customHeight="1">
      <c r="A152" s="2"/>
      <c r="B152" s="2"/>
      <c r="C152" s="1"/>
      <c r="D152" s="2"/>
      <c r="E152" s="2"/>
      <c r="F152" s="1"/>
      <c r="G152" s="1"/>
      <c r="H152" s="1"/>
      <c r="I152" s="1"/>
      <c r="J152" s="1"/>
      <c r="K152" s="1"/>
      <c r="L152" s="1"/>
      <c r="M152" s="1"/>
    </row>
    <row r="153" spans="1:13" ht="15.75" customHeight="1">
      <c r="A153" s="2"/>
      <c r="B153" s="2"/>
      <c r="C153" s="1"/>
      <c r="D153" s="2"/>
      <c r="E153" s="2"/>
      <c r="F153" s="1"/>
      <c r="G153" s="1"/>
      <c r="H153" s="1"/>
      <c r="I153" s="1"/>
      <c r="J153" s="1"/>
      <c r="K153" s="1"/>
      <c r="L153" s="1"/>
      <c r="M153" s="1"/>
    </row>
    <row r="154" spans="1:13" ht="15.75" customHeight="1">
      <c r="A154" s="2"/>
      <c r="B154" s="2"/>
      <c r="C154" s="1"/>
      <c r="D154" s="2"/>
      <c r="E154" s="2"/>
      <c r="F154" s="1"/>
      <c r="G154" s="1"/>
      <c r="H154" s="1"/>
      <c r="I154" s="1"/>
      <c r="J154" s="1"/>
      <c r="K154" s="1"/>
      <c r="L154" s="1"/>
      <c r="M154" s="1"/>
    </row>
    <row r="155" spans="1:13" ht="15.75" customHeight="1">
      <c r="A155" s="2"/>
      <c r="B155" s="2"/>
      <c r="C155" s="1"/>
      <c r="D155" s="2"/>
      <c r="E155" s="2"/>
      <c r="F155" s="1"/>
      <c r="G155" s="1"/>
      <c r="H155" s="1"/>
      <c r="I155" s="1"/>
      <c r="J155" s="1"/>
      <c r="K155" s="1"/>
      <c r="L155" s="1"/>
      <c r="M155" s="1"/>
    </row>
    <row r="156" spans="1:13" ht="15.75" customHeight="1">
      <c r="A156" s="2"/>
      <c r="B156" s="2"/>
      <c r="C156" s="1"/>
      <c r="D156" s="2"/>
      <c r="E156" s="2"/>
      <c r="F156" s="1"/>
      <c r="G156" s="1"/>
      <c r="H156" s="1"/>
      <c r="I156" s="1"/>
      <c r="J156" s="1"/>
      <c r="K156" s="1"/>
      <c r="L156" s="1"/>
      <c r="M156" s="1"/>
    </row>
    <row r="157" spans="1:13" ht="15.75" customHeight="1">
      <c r="A157" s="2"/>
      <c r="B157" s="2"/>
      <c r="C157" s="1"/>
      <c r="D157" s="2"/>
      <c r="E157" s="2"/>
      <c r="F157" s="1"/>
      <c r="G157" s="1"/>
      <c r="H157" s="1"/>
      <c r="I157" s="1"/>
      <c r="J157" s="1"/>
      <c r="K157" s="1"/>
      <c r="L157" s="1"/>
      <c r="M157" s="1"/>
    </row>
    <row r="158" spans="1:13" ht="15.75" customHeight="1">
      <c r="A158" s="2"/>
      <c r="B158" s="2"/>
      <c r="C158" s="1"/>
      <c r="D158" s="2"/>
      <c r="E158" s="2"/>
      <c r="F158" s="1"/>
      <c r="G158" s="1"/>
      <c r="H158" s="1"/>
      <c r="I158" s="1"/>
      <c r="J158" s="1"/>
      <c r="K158" s="1"/>
      <c r="L158" s="1"/>
      <c r="M158" s="1"/>
    </row>
    <row r="159" spans="1:13" ht="15.75" customHeight="1">
      <c r="A159" s="2"/>
      <c r="B159" s="2"/>
      <c r="C159" s="1"/>
      <c r="D159" s="2"/>
      <c r="E159" s="2"/>
      <c r="F159" s="1"/>
      <c r="G159" s="1"/>
      <c r="H159" s="1"/>
      <c r="I159" s="1"/>
      <c r="J159" s="1"/>
      <c r="K159" s="1"/>
      <c r="L159" s="1"/>
      <c r="M159" s="1"/>
    </row>
    <row r="160" spans="1:13" ht="15.75" customHeight="1">
      <c r="A160" s="2"/>
      <c r="B160" s="2"/>
      <c r="C160" s="1"/>
      <c r="D160" s="2"/>
      <c r="E160" s="2"/>
      <c r="F160" s="1"/>
      <c r="G160" s="1"/>
      <c r="H160" s="1"/>
      <c r="I160" s="1"/>
      <c r="J160" s="1"/>
      <c r="K160" s="1"/>
      <c r="L160" s="1"/>
      <c r="M160" s="1"/>
    </row>
    <row r="161" spans="1:13" ht="15.75" customHeight="1">
      <c r="A161" s="2"/>
      <c r="B161" s="2"/>
      <c r="C161" s="1"/>
      <c r="D161" s="2"/>
      <c r="E161" s="2"/>
      <c r="F161" s="1"/>
      <c r="G161" s="1"/>
      <c r="H161" s="1"/>
      <c r="I161" s="1"/>
      <c r="J161" s="1"/>
      <c r="K161" s="1"/>
      <c r="L161" s="1"/>
      <c r="M161" s="1"/>
    </row>
    <row r="162" spans="1:13" ht="15.75" customHeight="1">
      <c r="A162" s="2"/>
      <c r="B162" s="2"/>
      <c r="C162" s="1"/>
      <c r="D162" s="2"/>
      <c r="E162" s="2"/>
      <c r="F162" s="1"/>
      <c r="G162" s="1"/>
      <c r="H162" s="1"/>
      <c r="I162" s="1"/>
      <c r="J162" s="1"/>
      <c r="K162" s="1"/>
      <c r="L162" s="1"/>
      <c r="M162" s="1"/>
    </row>
    <row r="163" spans="1:13" ht="15.75" customHeight="1">
      <c r="A163" s="2"/>
      <c r="B163" s="2"/>
      <c r="C163" s="1"/>
      <c r="D163" s="2"/>
      <c r="E163" s="2"/>
      <c r="F163" s="1"/>
      <c r="G163" s="1"/>
      <c r="H163" s="1"/>
      <c r="I163" s="1"/>
      <c r="J163" s="1"/>
      <c r="K163" s="1"/>
      <c r="L163" s="1"/>
      <c r="M163" s="1"/>
    </row>
    <row r="164" spans="1:13" ht="15.75" customHeight="1">
      <c r="A164" s="2"/>
      <c r="B164" s="2"/>
      <c r="C164" s="1"/>
      <c r="D164" s="2"/>
      <c r="E164" s="2"/>
      <c r="F164" s="1"/>
      <c r="G164" s="1"/>
      <c r="H164" s="1"/>
      <c r="I164" s="1"/>
      <c r="J164" s="1"/>
      <c r="K164" s="1"/>
      <c r="L164" s="1"/>
      <c r="M164" s="1"/>
    </row>
    <row r="165" spans="1:13" ht="15.75" customHeight="1">
      <c r="A165" s="2"/>
      <c r="B165" s="2"/>
      <c r="C165" s="1"/>
      <c r="D165" s="2"/>
      <c r="E165" s="2"/>
      <c r="F165" s="1"/>
      <c r="G165" s="1"/>
      <c r="H165" s="1"/>
      <c r="I165" s="1"/>
      <c r="J165" s="1"/>
      <c r="K165" s="1"/>
      <c r="L165" s="1"/>
      <c r="M165" s="1"/>
    </row>
    <row r="166" spans="1:13" ht="15.75" customHeight="1">
      <c r="A166" s="2"/>
      <c r="B166" s="2"/>
      <c r="C166" s="1"/>
      <c r="D166" s="2"/>
      <c r="E166" s="2"/>
      <c r="F166" s="1"/>
      <c r="G166" s="1"/>
      <c r="H166" s="1"/>
      <c r="I166" s="1"/>
      <c r="J166" s="1"/>
      <c r="K166" s="1"/>
      <c r="L166" s="1"/>
      <c r="M166" s="1"/>
    </row>
    <row r="167" spans="1:13" ht="15.75" customHeight="1">
      <c r="A167" s="2"/>
      <c r="B167" s="2"/>
      <c r="C167" s="1"/>
      <c r="D167" s="2"/>
      <c r="E167" s="2"/>
      <c r="F167" s="1"/>
      <c r="G167" s="1"/>
      <c r="H167" s="1"/>
      <c r="I167" s="1"/>
      <c r="J167" s="1"/>
      <c r="K167" s="1"/>
      <c r="L167" s="1"/>
      <c r="M167" s="1"/>
    </row>
    <row r="168" spans="1:13" ht="15.75" customHeight="1">
      <c r="A168" s="2"/>
      <c r="B168" s="2"/>
      <c r="C168" s="1"/>
      <c r="D168" s="2"/>
      <c r="E168" s="2"/>
      <c r="F168" s="1"/>
      <c r="G168" s="1"/>
      <c r="H168" s="1"/>
      <c r="I168" s="1"/>
      <c r="J168" s="1"/>
      <c r="K168" s="1"/>
      <c r="L168" s="1"/>
      <c r="M168" s="1"/>
    </row>
    <row r="169" spans="1:13" ht="15.75" customHeight="1">
      <c r="A169" s="2"/>
      <c r="B169" s="2"/>
      <c r="C169" s="1"/>
      <c r="D169" s="2"/>
      <c r="E169" s="2"/>
      <c r="F169" s="1"/>
      <c r="G169" s="1"/>
      <c r="H169" s="1"/>
      <c r="I169" s="1"/>
      <c r="J169" s="1"/>
      <c r="K169" s="1"/>
      <c r="L169" s="1"/>
      <c r="M169" s="1"/>
    </row>
    <row r="170" spans="1:13" ht="15.75" customHeight="1">
      <c r="A170" s="2"/>
      <c r="B170" s="2"/>
      <c r="C170" s="1"/>
      <c r="D170" s="2"/>
      <c r="E170" s="2"/>
      <c r="F170" s="1"/>
      <c r="G170" s="1"/>
      <c r="H170" s="1"/>
      <c r="I170" s="1"/>
      <c r="J170" s="1"/>
      <c r="K170" s="1"/>
      <c r="L170" s="1"/>
      <c r="M170" s="1"/>
    </row>
    <row r="171" spans="1:13" ht="15.75" customHeight="1">
      <c r="A171" s="2"/>
      <c r="B171" s="2"/>
      <c r="C171" s="1"/>
      <c r="D171" s="2"/>
      <c r="E171" s="2"/>
      <c r="F171" s="1"/>
      <c r="G171" s="1"/>
      <c r="H171" s="1"/>
      <c r="I171" s="1"/>
      <c r="J171" s="1"/>
      <c r="K171" s="1"/>
      <c r="L171" s="1"/>
      <c r="M171" s="1"/>
    </row>
    <row r="172" spans="1:13" ht="15.75" customHeight="1">
      <c r="A172" s="2"/>
      <c r="B172" s="2"/>
      <c r="C172" s="1"/>
      <c r="D172" s="2"/>
      <c r="E172" s="2"/>
      <c r="F172" s="1"/>
      <c r="G172" s="1"/>
      <c r="H172" s="1"/>
      <c r="I172" s="1"/>
      <c r="J172" s="1"/>
      <c r="K172" s="1"/>
      <c r="L172" s="1"/>
      <c r="M172" s="1"/>
    </row>
    <row r="173" spans="1:13" ht="15.75" customHeight="1">
      <c r="A173" s="2"/>
      <c r="B173" s="2"/>
      <c r="C173" s="1"/>
      <c r="D173" s="2"/>
      <c r="E173" s="2"/>
      <c r="F173" s="1"/>
      <c r="G173" s="1"/>
      <c r="H173" s="1"/>
      <c r="I173" s="1"/>
      <c r="J173" s="1"/>
      <c r="K173" s="1"/>
      <c r="L173" s="1"/>
      <c r="M173" s="1"/>
    </row>
    <row r="174" spans="1:13" ht="15.75" customHeight="1">
      <c r="A174" s="2"/>
      <c r="B174" s="2"/>
      <c r="C174" s="1"/>
      <c r="D174" s="2"/>
      <c r="E174" s="2"/>
      <c r="F174" s="1"/>
      <c r="G174" s="1"/>
      <c r="H174" s="1"/>
      <c r="I174" s="1"/>
      <c r="J174" s="1"/>
      <c r="K174" s="1"/>
      <c r="L174" s="1"/>
      <c r="M174" s="1"/>
    </row>
    <row r="175" spans="1:13" ht="15.75" customHeight="1">
      <c r="A175" s="2"/>
      <c r="B175" s="2"/>
      <c r="C175" s="1"/>
      <c r="D175" s="2"/>
      <c r="E175" s="2"/>
      <c r="F175" s="1"/>
      <c r="G175" s="1"/>
      <c r="H175" s="1"/>
      <c r="I175" s="1"/>
      <c r="J175" s="1"/>
      <c r="K175" s="1"/>
      <c r="L175" s="1"/>
      <c r="M175" s="1"/>
    </row>
    <row r="176" spans="1:13" ht="15.75" customHeight="1">
      <c r="A176" s="2"/>
      <c r="B176" s="2"/>
      <c r="C176" s="1"/>
      <c r="D176" s="2"/>
      <c r="E176" s="2"/>
      <c r="F176" s="1"/>
      <c r="G176" s="1"/>
      <c r="H176" s="1"/>
      <c r="I176" s="1"/>
      <c r="J176" s="1"/>
      <c r="K176" s="1"/>
      <c r="L176" s="1"/>
      <c r="M176" s="1"/>
    </row>
    <row r="177" spans="1:13" ht="15.75" customHeight="1">
      <c r="A177" s="2"/>
      <c r="B177" s="2"/>
      <c r="C177" s="1"/>
      <c r="D177" s="2"/>
      <c r="E177" s="2"/>
      <c r="F177" s="1"/>
      <c r="G177" s="1"/>
      <c r="H177" s="1"/>
      <c r="I177" s="1"/>
      <c r="J177" s="1"/>
      <c r="K177" s="1"/>
      <c r="L177" s="1"/>
      <c r="M177" s="1"/>
    </row>
    <row r="178" spans="1:13" ht="15.75" customHeight="1">
      <c r="A178" s="2"/>
      <c r="B178" s="2"/>
      <c r="C178" s="1"/>
      <c r="D178" s="2"/>
      <c r="E178" s="2"/>
      <c r="F178" s="1"/>
      <c r="G178" s="1"/>
      <c r="H178" s="1"/>
      <c r="I178" s="1"/>
      <c r="J178" s="1"/>
      <c r="K178" s="1"/>
      <c r="L178" s="1"/>
      <c r="M178" s="1"/>
    </row>
    <row r="179" spans="1:13" ht="15.75" customHeight="1">
      <c r="A179" s="2"/>
      <c r="B179" s="2"/>
      <c r="C179" s="1"/>
      <c r="D179" s="2"/>
      <c r="E179" s="2"/>
      <c r="F179" s="1"/>
      <c r="G179" s="1"/>
      <c r="H179" s="1"/>
      <c r="I179" s="1"/>
      <c r="J179" s="1"/>
      <c r="K179" s="1"/>
      <c r="L179" s="1"/>
      <c r="M179" s="1"/>
    </row>
    <row r="180" spans="1:13" ht="15.75" customHeight="1">
      <c r="A180" s="2"/>
      <c r="B180" s="2"/>
      <c r="C180" s="1"/>
      <c r="D180" s="2"/>
      <c r="E180" s="2"/>
      <c r="F180" s="1"/>
      <c r="G180" s="1"/>
      <c r="H180" s="1"/>
      <c r="I180" s="1"/>
      <c r="J180" s="1"/>
      <c r="K180" s="1"/>
      <c r="L180" s="1"/>
      <c r="M180" s="1"/>
    </row>
    <row r="181" spans="1:13" ht="15.75" customHeight="1">
      <c r="A181" s="2"/>
      <c r="B181" s="2"/>
      <c r="C181" s="1"/>
      <c r="D181" s="2"/>
      <c r="E181" s="2"/>
      <c r="F181" s="1"/>
      <c r="G181" s="1"/>
      <c r="H181" s="1"/>
      <c r="I181" s="1"/>
      <c r="J181" s="1"/>
      <c r="K181" s="1"/>
      <c r="L181" s="1"/>
      <c r="M181" s="1"/>
    </row>
    <row r="182" spans="1:13" ht="15.75" customHeight="1">
      <c r="A182" s="2"/>
      <c r="B182" s="2"/>
      <c r="C182" s="1"/>
      <c r="D182" s="2"/>
      <c r="E182" s="2"/>
      <c r="F182" s="1"/>
      <c r="G182" s="1"/>
      <c r="H182" s="1"/>
      <c r="I182" s="1"/>
      <c r="J182" s="1"/>
      <c r="K182" s="1"/>
      <c r="L182" s="1"/>
      <c r="M182" s="1"/>
    </row>
    <row r="183" spans="1:13" ht="15.75" customHeight="1">
      <c r="A183" s="2"/>
      <c r="B183" s="2"/>
      <c r="C183" s="1"/>
      <c r="D183" s="2"/>
      <c r="E183" s="2"/>
      <c r="F183" s="1"/>
      <c r="G183" s="1"/>
      <c r="H183" s="1"/>
      <c r="I183" s="1"/>
      <c r="J183" s="1"/>
      <c r="K183" s="1"/>
      <c r="L183" s="1"/>
      <c r="M183" s="1"/>
    </row>
    <row r="184" spans="1:13" ht="15.75" customHeight="1">
      <c r="A184" s="2"/>
      <c r="B184" s="2"/>
      <c r="C184" s="1"/>
      <c r="D184" s="2"/>
      <c r="E184" s="2"/>
      <c r="F184" s="1"/>
      <c r="G184" s="1"/>
      <c r="H184" s="1"/>
      <c r="I184" s="1"/>
      <c r="J184" s="1"/>
      <c r="K184" s="1"/>
      <c r="L184" s="1"/>
      <c r="M184" s="1"/>
    </row>
    <row r="185" spans="1:13" ht="15.75" customHeight="1">
      <c r="A185" s="2"/>
      <c r="B185" s="2"/>
      <c r="C185" s="1"/>
      <c r="D185" s="2"/>
      <c r="E185" s="2"/>
      <c r="F185" s="1"/>
      <c r="G185" s="1"/>
      <c r="H185" s="1"/>
      <c r="I185" s="1"/>
      <c r="J185" s="1"/>
      <c r="K185" s="1"/>
      <c r="L185" s="1"/>
      <c r="M185" s="1"/>
    </row>
    <row r="186" spans="1:13" ht="15.75" customHeight="1">
      <c r="A186" s="2"/>
      <c r="B186" s="2"/>
      <c r="C186" s="1"/>
      <c r="D186" s="2"/>
      <c r="E186" s="2"/>
      <c r="F186" s="1"/>
      <c r="G186" s="1"/>
      <c r="H186" s="1"/>
      <c r="I186" s="1"/>
      <c r="J186" s="1"/>
      <c r="K186" s="1"/>
      <c r="L186" s="1"/>
      <c r="M186" s="1"/>
    </row>
    <row r="187" spans="1:13" ht="15.75" customHeight="1">
      <c r="A187" s="2"/>
      <c r="B187" s="2"/>
      <c r="C187" s="1"/>
      <c r="D187" s="2"/>
      <c r="E187" s="2"/>
      <c r="F187" s="1"/>
      <c r="G187" s="1"/>
      <c r="H187" s="1"/>
      <c r="I187" s="1"/>
      <c r="J187" s="1"/>
      <c r="K187" s="1"/>
      <c r="L187" s="1"/>
      <c r="M187" s="1"/>
    </row>
    <row r="188" spans="1:13" ht="15.75" customHeight="1">
      <c r="A188" s="2"/>
      <c r="B188" s="2"/>
      <c r="C188" s="1"/>
      <c r="D188" s="2"/>
      <c r="E188" s="2"/>
      <c r="F188" s="1"/>
      <c r="G188" s="1"/>
      <c r="H188" s="1"/>
      <c r="I188" s="1"/>
      <c r="J188" s="1"/>
      <c r="K188" s="1"/>
      <c r="L188" s="1"/>
      <c r="M188" s="1"/>
    </row>
    <row r="189" spans="1:13" ht="15.75" customHeight="1">
      <c r="A189" s="2"/>
      <c r="B189" s="2"/>
      <c r="C189" s="1"/>
      <c r="D189" s="2"/>
      <c r="E189" s="2"/>
      <c r="F189" s="1"/>
      <c r="G189" s="1"/>
      <c r="H189" s="1"/>
      <c r="I189" s="1"/>
      <c r="J189" s="1"/>
      <c r="K189" s="1"/>
      <c r="L189" s="1"/>
      <c r="M189" s="1"/>
    </row>
    <row r="190" spans="1:13" ht="15.75" customHeight="1">
      <c r="A190" s="2"/>
      <c r="B190" s="2"/>
      <c r="C190" s="1"/>
      <c r="D190" s="2"/>
      <c r="E190" s="2"/>
      <c r="F190" s="1"/>
      <c r="G190" s="1"/>
      <c r="H190" s="1"/>
      <c r="I190" s="1"/>
      <c r="J190" s="1"/>
      <c r="K190" s="1"/>
      <c r="L190" s="1"/>
      <c r="M190" s="1"/>
    </row>
    <row r="191" spans="1:13" ht="15.75" customHeight="1">
      <c r="A191" s="2"/>
      <c r="B191" s="2"/>
      <c r="C191" s="1"/>
      <c r="D191" s="2"/>
      <c r="E191" s="2"/>
      <c r="F191" s="1"/>
      <c r="G191" s="1"/>
      <c r="H191" s="1"/>
      <c r="I191" s="1"/>
      <c r="J191" s="1"/>
      <c r="K191" s="1"/>
      <c r="L191" s="1"/>
      <c r="M191" s="1"/>
    </row>
    <row r="192" spans="1:13" ht="15.75" customHeight="1">
      <c r="A192" s="2"/>
      <c r="B192" s="2"/>
      <c r="C192" s="1"/>
      <c r="D192" s="2"/>
      <c r="E192" s="2"/>
      <c r="F192" s="1"/>
      <c r="G192" s="1"/>
      <c r="H192" s="1"/>
      <c r="I192" s="1"/>
      <c r="J192" s="1"/>
      <c r="K192" s="1"/>
      <c r="L192" s="1"/>
      <c r="M192" s="1"/>
    </row>
    <row r="193" spans="1:13" ht="15.75" customHeight="1">
      <c r="A193" s="2"/>
      <c r="B193" s="2"/>
      <c r="C193" s="1"/>
      <c r="D193" s="2"/>
      <c r="E193" s="2"/>
      <c r="F193" s="1"/>
      <c r="G193" s="1"/>
      <c r="H193" s="1"/>
      <c r="I193" s="1"/>
      <c r="J193" s="1"/>
      <c r="K193" s="1"/>
      <c r="L193" s="1"/>
      <c r="M193" s="1"/>
    </row>
    <row r="194" spans="1:13" ht="15.75" customHeight="1">
      <c r="A194" s="2"/>
      <c r="B194" s="2"/>
      <c r="C194" s="1"/>
      <c r="D194" s="2"/>
      <c r="E194" s="2"/>
      <c r="F194" s="1"/>
      <c r="G194" s="1"/>
      <c r="H194" s="1"/>
      <c r="I194" s="1"/>
      <c r="J194" s="1"/>
      <c r="K194" s="1"/>
      <c r="L194" s="1"/>
      <c r="M194" s="1"/>
    </row>
    <row r="195" spans="1:13" ht="15.75" customHeight="1">
      <c r="A195" s="2"/>
      <c r="B195" s="2"/>
      <c r="C195" s="1"/>
      <c r="D195" s="2"/>
      <c r="E195" s="2"/>
      <c r="F195" s="1"/>
      <c r="G195" s="1"/>
      <c r="H195" s="1"/>
      <c r="I195" s="1"/>
      <c r="J195" s="1"/>
      <c r="K195" s="1"/>
      <c r="L195" s="1"/>
      <c r="M195" s="1"/>
    </row>
    <row r="196" spans="1:13" ht="15.75" customHeight="1">
      <c r="A196" s="2"/>
      <c r="B196" s="2"/>
      <c r="C196" s="1"/>
      <c r="D196" s="2"/>
      <c r="E196" s="2"/>
      <c r="F196" s="1"/>
      <c r="G196" s="1"/>
      <c r="H196" s="1"/>
      <c r="I196" s="1"/>
      <c r="J196" s="1"/>
      <c r="K196" s="1"/>
      <c r="L196" s="1"/>
      <c r="M196" s="1"/>
    </row>
    <row r="197" spans="1:13" ht="15.75" customHeight="1">
      <c r="A197" s="2"/>
      <c r="B197" s="2"/>
      <c r="C197" s="1"/>
      <c r="D197" s="2"/>
      <c r="E197" s="2"/>
      <c r="F197" s="1"/>
      <c r="G197" s="1"/>
      <c r="H197" s="1"/>
      <c r="I197" s="1"/>
      <c r="J197" s="1"/>
      <c r="K197" s="1"/>
      <c r="L197" s="1"/>
      <c r="M197" s="1"/>
    </row>
    <row r="198" spans="1:13" ht="15.75" customHeight="1">
      <c r="A198" s="2"/>
      <c r="B198" s="2"/>
      <c r="C198" s="1"/>
      <c r="D198" s="2"/>
      <c r="E198" s="2"/>
      <c r="F198" s="1"/>
      <c r="G198" s="1"/>
      <c r="H198" s="1"/>
      <c r="I198" s="1"/>
      <c r="J198" s="1"/>
      <c r="K198" s="1"/>
      <c r="L198" s="1"/>
      <c r="M198" s="1"/>
    </row>
    <row r="199" spans="1:13" ht="15.75" customHeight="1">
      <c r="A199" s="2"/>
      <c r="B199" s="2"/>
      <c r="C199" s="1"/>
      <c r="D199" s="2"/>
      <c r="E199" s="2"/>
      <c r="F199" s="1"/>
      <c r="G199" s="1"/>
      <c r="H199" s="1"/>
      <c r="I199" s="1"/>
      <c r="J199" s="1"/>
      <c r="K199" s="1"/>
      <c r="L199" s="1"/>
      <c r="M199" s="1"/>
    </row>
    <row r="200" spans="1:13" ht="15.75" customHeight="1">
      <c r="A200" s="2"/>
      <c r="B200" s="2"/>
      <c r="C200" s="1"/>
      <c r="D200" s="2"/>
      <c r="E200" s="2"/>
      <c r="F200" s="1"/>
      <c r="G200" s="1"/>
      <c r="H200" s="1"/>
      <c r="I200" s="1"/>
      <c r="J200" s="1"/>
      <c r="K200" s="1"/>
      <c r="L200" s="1"/>
      <c r="M200" s="1"/>
    </row>
    <row r="201" spans="1:13" ht="15.75" customHeight="1">
      <c r="A201" s="2"/>
      <c r="B201" s="2"/>
      <c r="C201" s="1"/>
      <c r="D201" s="2"/>
      <c r="E201" s="2"/>
      <c r="F201" s="1"/>
      <c r="G201" s="1"/>
      <c r="H201" s="1"/>
      <c r="I201" s="1"/>
      <c r="J201" s="1"/>
      <c r="K201" s="1"/>
      <c r="L201" s="1"/>
      <c r="M201" s="1"/>
    </row>
    <row r="202" spans="1:13" ht="15.75" customHeight="1">
      <c r="A202" s="2"/>
      <c r="B202" s="2"/>
      <c r="C202" s="1"/>
      <c r="D202" s="2"/>
      <c r="E202" s="2"/>
      <c r="F202" s="1"/>
      <c r="G202" s="1"/>
      <c r="H202" s="1"/>
      <c r="I202" s="1"/>
      <c r="J202" s="1"/>
      <c r="K202" s="1"/>
      <c r="L202" s="1"/>
      <c r="M202" s="1"/>
    </row>
    <row r="203" spans="1:13" ht="15.75" customHeight="1">
      <c r="A203" s="2"/>
      <c r="B203" s="2"/>
      <c r="C203" s="1"/>
      <c r="D203" s="2"/>
      <c r="E203" s="2"/>
      <c r="F203" s="1"/>
      <c r="G203" s="1"/>
      <c r="H203" s="1"/>
      <c r="I203" s="1"/>
      <c r="J203" s="1"/>
      <c r="K203" s="1"/>
      <c r="L203" s="1"/>
      <c r="M203" s="1"/>
    </row>
    <row r="204" spans="1:13" ht="15.75" customHeight="1">
      <c r="A204" s="2"/>
      <c r="B204" s="2"/>
      <c r="C204" s="1"/>
      <c r="D204" s="2"/>
      <c r="E204" s="2"/>
      <c r="F204" s="1"/>
      <c r="G204" s="1"/>
      <c r="H204" s="1"/>
      <c r="I204" s="1"/>
      <c r="J204" s="1"/>
      <c r="K204" s="1"/>
      <c r="L204" s="1"/>
      <c r="M204" s="1"/>
    </row>
    <row r="205" spans="1:13" ht="15.75" customHeight="1">
      <c r="A205" s="2"/>
      <c r="B205" s="2"/>
      <c r="C205" s="1"/>
      <c r="D205" s="2"/>
      <c r="E205" s="2"/>
      <c r="F205" s="1"/>
      <c r="G205" s="1"/>
      <c r="H205" s="1"/>
      <c r="I205" s="1"/>
      <c r="J205" s="1"/>
      <c r="K205" s="1"/>
      <c r="L205" s="1"/>
      <c r="M205" s="1"/>
    </row>
    <row r="206" spans="1:13" ht="15.75" customHeight="1">
      <c r="A206" s="2"/>
      <c r="B206" s="2"/>
      <c r="C206" s="1"/>
      <c r="D206" s="2"/>
      <c r="E206" s="2"/>
      <c r="F206" s="1"/>
      <c r="G206" s="1"/>
      <c r="H206" s="1"/>
      <c r="I206" s="1"/>
      <c r="J206" s="1"/>
      <c r="K206" s="1"/>
      <c r="L206" s="1"/>
      <c r="M206" s="1"/>
    </row>
    <row r="207" spans="1:13" ht="15.75" customHeight="1">
      <c r="A207" s="2"/>
      <c r="B207" s="2"/>
      <c r="C207" s="1"/>
      <c r="D207" s="2"/>
      <c r="E207" s="2"/>
      <c r="F207" s="1"/>
      <c r="G207" s="1"/>
      <c r="H207" s="1"/>
      <c r="I207" s="1"/>
      <c r="J207" s="1"/>
      <c r="K207" s="1"/>
      <c r="L207" s="1"/>
      <c r="M207" s="1"/>
    </row>
    <row r="208" spans="1:13" ht="15.75" customHeight="1">
      <c r="A208" s="2"/>
      <c r="B208" s="2"/>
      <c r="C208" s="1"/>
      <c r="D208" s="2"/>
      <c r="E208" s="2"/>
      <c r="F208" s="1"/>
      <c r="G208" s="1"/>
      <c r="H208" s="1"/>
      <c r="I208" s="1"/>
      <c r="J208" s="1"/>
      <c r="K208" s="1"/>
      <c r="L208" s="1"/>
      <c r="M208" s="1"/>
    </row>
    <row r="209" spans="1:13" ht="15.75" customHeight="1">
      <c r="A209" s="2"/>
      <c r="B209" s="2"/>
      <c r="C209" s="1"/>
      <c r="D209" s="2"/>
      <c r="E209" s="2"/>
      <c r="F209" s="1"/>
      <c r="G209" s="1"/>
      <c r="H209" s="1"/>
      <c r="I209" s="1"/>
      <c r="J209" s="1"/>
      <c r="K209" s="1"/>
      <c r="L209" s="1"/>
      <c r="M209" s="1"/>
    </row>
    <row r="210" spans="1:13" ht="15.75" customHeight="1">
      <c r="A210" s="2"/>
      <c r="B210" s="2"/>
      <c r="C210" s="1"/>
      <c r="D210" s="2"/>
      <c r="E210" s="2"/>
      <c r="F210" s="1"/>
      <c r="G210" s="1"/>
      <c r="H210" s="1"/>
      <c r="I210" s="1"/>
      <c r="J210" s="1"/>
      <c r="K210" s="1"/>
      <c r="L210" s="1"/>
      <c r="M210" s="1"/>
    </row>
    <row r="211" spans="1:13" ht="15.75" customHeight="1">
      <c r="A211" s="2"/>
      <c r="B211" s="2"/>
      <c r="C211" s="1"/>
      <c r="D211" s="2"/>
      <c r="E211" s="2"/>
      <c r="F211" s="1"/>
      <c r="G211" s="1"/>
      <c r="H211" s="1"/>
      <c r="I211" s="1"/>
      <c r="J211" s="1"/>
      <c r="K211" s="1"/>
      <c r="L211" s="1"/>
      <c r="M211" s="1"/>
    </row>
    <row r="212" spans="1:13" ht="15.75" customHeight="1">
      <c r="A212" s="2"/>
      <c r="B212" s="2"/>
      <c r="C212" s="1"/>
      <c r="D212" s="2"/>
      <c r="E212" s="2"/>
      <c r="F212" s="1"/>
      <c r="G212" s="1"/>
      <c r="H212" s="1"/>
      <c r="I212" s="1"/>
      <c r="J212" s="1"/>
      <c r="K212" s="1"/>
      <c r="L212" s="1"/>
      <c r="M212" s="1"/>
    </row>
    <row r="213" spans="1:13" ht="15.75" customHeight="1">
      <c r="A213" s="2"/>
      <c r="B213" s="2"/>
      <c r="C213" s="1"/>
      <c r="D213" s="2"/>
      <c r="E213" s="2"/>
      <c r="F213" s="1"/>
      <c r="G213" s="1"/>
      <c r="H213" s="1"/>
      <c r="I213" s="1"/>
      <c r="J213" s="1"/>
      <c r="K213" s="1"/>
      <c r="L213" s="1"/>
      <c r="M213" s="1"/>
    </row>
    <row r="214" spans="1:13" ht="15.75" customHeight="1">
      <c r="A214" s="2"/>
      <c r="B214" s="2"/>
      <c r="C214" s="1"/>
      <c r="D214" s="2"/>
      <c r="E214" s="2"/>
      <c r="F214" s="1"/>
      <c r="G214" s="1"/>
      <c r="H214" s="1"/>
      <c r="I214" s="1"/>
      <c r="J214" s="1"/>
      <c r="K214" s="1"/>
      <c r="L214" s="1"/>
      <c r="M214" s="1"/>
    </row>
    <row r="215" spans="1:13" ht="15.75" customHeight="1">
      <c r="A215" s="2"/>
      <c r="B215" s="2"/>
      <c r="C215" s="1"/>
      <c r="D215" s="2"/>
      <c r="E215" s="2"/>
      <c r="F215" s="1"/>
      <c r="G215" s="1"/>
      <c r="H215" s="1"/>
      <c r="I215" s="1"/>
      <c r="J215" s="1"/>
      <c r="K215" s="1"/>
      <c r="L215" s="1"/>
      <c r="M215" s="1"/>
    </row>
    <row r="216" spans="1:13" ht="15.75" customHeight="1">
      <c r="A216" s="2"/>
      <c r="B216" s="2"/>
      <c r="C216" s="1"/>
      <c r="D216" s="2"/>
      <c r="E216" s="2"/>
      <c r="F216" s="1"/>
      <c r="G216" s="1"/>
      <c r="H216" s="1"/>
      <c r="I216" s="1"/>
      <c r="J216" s="1"/>
      <c r="K216" s="1"/>
      <c r="L216" s="1"/>
      <c r="M216" s="1"/>
    </row>
    <row r="217" spans="1:13" ht="15.75" customHeight="1">
      <c r="A217" s="2"/>
      <c r="B217" s="2"/>
      <c r="C217" s="1"/>
      <c r="D217" s="2"/>
      <c r="E217" s="2"/>
      <c r="F217" s="1"/>
      <c r="G217" s="1"/>
      <c r="H217" s="1"/>
      <c r="I217" s="1"/>
      <c r="J217" s="1"/>
      <c r="K217" s="1"/>
      <c r="L217" s="1"/>
      <c r="M217" s="1"/>
    </row>
    <row r="218" spans="1:13" ht="15.75" customHeight="1">
      <c r="A218" s="2"/>
      <c r="B218" s="2"/>
      <c r="C218" s="1"/>
      <c r="D218" s="2"/>
      <c r="E218" s="2"/>
      <c r="F218" s="1"/>
      <c r="G218" s="1"/>
      <c r="H218" s="1"/>
      <c r="I218" s="1"/>
      <c r="J218" s="1"/>
      <c r="K218" s="1"/>
      <c r="L218" s="1"/>
      <c r="M218" s="1"/>
    </row>
    <row r="219" spans="1:13" ht="15.75" customHeight="1">
      <c r="A219" s="2"/>
      <c r="B219" s="2"/>
      <c r="C219" s="1"/>
      <c r="D219" s="2"/>
      <c r="E219" s="2"/>
      <c r="F219" s="1"/>
      <c r="G219" s="1"/>
      <c r="H219" s="1"/>
      <c r="I219" s="1"/>
      <c r="J219" s="1"/>
      <c r="K219" s="1"/>
      <c r="L219" s="1"/>
      <c r="M219" s="1"/>
    </row>
    <row r="220" spans="1:13" ht="15.75" customHeight="1">
      <c r="A220" s="2"/>
      <c r="B220" s="2"/>
      <c r="C220" s="1"/>
      <c r="D220" s="2"/>
      <c r="E220" s="2"/>
      <c r="F220" s="1"/>
      <c r="G220" s="1"/>
      <c r="H220" s="1"/>
      <c r="I220" s="1"/>
      <c r="J220" s="1"/>
      <c r="K220" s="1"/>
      <c r="L220" s="1"/>
      <c r="M220" s="1"/>
    </row>
    <row r="221" spans="1:13" ht="15.75" customHeight="1">
      <c r="A221" s="2"/>
      <c r="B221" s="2"/>
      <c r="C221" s="1"/>
      <c r="D221" s="2"/>
      <c r="E221" s="2"/>
      <c r="F221" s="1"/>
      <c r="G221" s="1"/>
      <c r="H221" s="1"/>
      <c r="I221" s="1"/>
      <c r="J221" s="1"/>
      <c r="K221" s="1"/>
      <c r="L221" s="1"/>
      <c r="M221" s="1"/>
    </row>
    <row r="222" spans="1:13" ht="15.75" customHeight="1">
      <c r="A222" s="2"/>
      <c r="B222" s="2"/>
      <c r="C222" s="1"/>
      <c r="D222" s="2"/>
      <c r="E222" s="2"/>
      <c r="F222" s="1"/>
      <c r="G222" s="1"/>
      <c r="H222" s="1"/>
      <c r="I222" s="1"/>
      <c r="J222" s="1"/>
      <c r="K222" s="1"/>
      <c r="L222" s="1"/>
      <c r="M222" s="1"/>
    </row>
    <row r="223" spans="1:13" ht="15.75" customHeight="1">
      <c r="A223" s="2"/>
      <c r="B223" s="2"/>
      <c r="C223" s="1"/>
      <c r="D223" s="2"/>
      <c r="E223" s="2"/>
      <c r="F223" s="1"/>
      <c r="G223" s="1"/>
      <c r="H223" s="1"/>
      <c r="I223" s="1"/>
      <c r="J223" s="1"/>
      <c r="K223" s="1"/>
      <c r="L223" s="1"/>
      <c r="M223" s="1"/>
    </row>
    <row r="224" spans="1:13" ht="15.75" customHeight="1">
      <c r="A224" s="2"/>
      <c r="B224" s="2"/>
      <c r="C224" s="1"/>
      <c r="D224" s="2"/>
      <c r="E224" s="2"/>
      <c r="F224" s="1"/>
      <c r="G224" s="1"/>
      <c r="H224" s="1"/>
      <c r="I224" s="1"/>
      <c r="J224" s="1"/>
      <c r="K224" s="1"/>
      <c r="L224" s="1"/>
      <c r="M224" s="1"/>
    </row>
    <row r="225" spans="1:13" ht="15.75" customHeight="1">
      <c r="A225" s="2"/>
      <c r="B225" s="2"/>
      <c r="C225" s="1"/>
      <c r="D225" s="2"/>
      <c r="E225" s="2"/>
      <c r="F225" s="1"/>
      <c r="G225" s="1"/>
      <c r="H225" s="1"/>
      <c r="I225" s="1"/>
      <c r="J225" s="1"/>
      <c r="K225" s="1"/>
      <c r="L225" s="1"/>
      <c r="M225" s="1"/>
    </row>
    <row r="226" spans="1:13" ht="15.75" customHeight="1">
      <c r="A226" s="2"/>
      <c r="B226" s="2"/>
      <c r="C226" s="1"/>
      <c r="D226" s="2"/>
      <c r="E226" s="2"/>
      <c r="F226" s="1"/>
      <c r="G226" s="1"/>
      <c r="H226" s="1"/>
      <c r="I226" s="1"/>
      <c r="J226" s="1"/>
      <c r="K226" s="1"/>
      <c r="L226" s="1"/>
      <c r="M226" s="1"/>
    </row>
    <row r="227" spans="1:13" ht="15.75" customHeight="1">
      <c r="A227" s="2"/>
      <c r="B227" s="2"/>
      <c r="C227" s="1"/>
      <c r="D227" s="2"/>
      <c r="E227" s="2"/>
      <c r="F227" s="1"/>
      <c r="G227" s="1"/>
      <c r="H227" s="1"/>
      <c r="I227" s="1"/>
      <c r="J227" s="1"/>
      <c r="K227" s="1"/>
      <c r="L227" s="1"/>
      <c r="M227" s="1"/>
    </row>
  </sheetData>
  <sheetProtection/>
  <mergeCells count="4">
    <mergeCell ref="D6:E6"/>
    <mergeCell ref="A1:G1"/>
    <mergeCell ref="A2:G2"/>
    <mergeCell ref="A3:G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Y224"/>
  <sheetViews>
    <sheetView zoomScalePageLayoutView="0" workbookViewId="0" topLeftCell="A1">
      <selection activeCell="A1" sqref="A1:V1"/>
    </sheetView>
  </sheetViews>
  <sheetFormatPr defaultColWidth="17.28125" defaultRowHeight="15" customHeight="1"/>
  <cols>
    <col min="1" max="1" width="4.00390625" style="0" customWidth="1"/>
    <col min="2" max="25" width="5.7109375" style="0" customWidth="1"/>
  </cols>
  <sheetData>
    <row r="1" spans="1:25" ht="21.75" customHeight="1">
      <c r="A1" s="148" t="str">
        <f>'planning T1'!A1:G1</f>
        <v>CHALLENGE NATIONAL DE TORBALL UNADEV - ANTHV 2016-2017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  <c r="R1" s="149"/>
      <c r="S1" s="149"/>
      <c r="T1" s="149"/>
      <c r="U1" s="149"/>
      <c r="V1" s="150"/>
      <c r="W1" s="14"/>
      <c r="X1" s="14"/>
      <c r="Y1" s="14"/>
    </row>
    <row r="2" spans="1:25" ht="21.75" customHeight="1">
      <c r="A2" s="151" t="str">
        <f>'planning T2'!A2:G2</f>
        <v>Niveau 2 Masculin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  <c r="V2" s="153"/>
      <c r="W2" s="14"/>
      <c r="X2" s="14"/>
      <c r="Y2" s="14"/>
    </row>
    <row r="3" spans="1:25" ht="21.75" customHeight="1">
      <c r="A3" s="154" t="str">
        <f>'planning T2'!A3:G3</f>
        <v>Second tour : Grenoble H., 27 Mai 2017</v>
      </c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5"/>
      <c r="R3" s="155"/>
      <c r="S3" s="155"/>
      <c r="T3" s="155"/>
      <c r="U3" s="155"/>
      <c r="V3" s="156"/>
      <c r="W3" s="14"/>
      <c r="X3" s="14"/>
      <c r="Y3" s="14"/>
    </row>
    <row r="4" spans="1:25" ht="30" customHeight="1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</row>
    <row r="5" spans="1:25" ht="30" customHeight="1">
      <c r="A5" s="15"/>
      <c r="B5" s="157" t="str">
        <f>'planning T2'!C9</f>
        <v>CS AVH TOURS</v>
      </c>
      <c r="C5" s="158"/>
      <c r="D5" s="159"/>
      <c r="E5" s="157" t="str">
        <f>'planning T2'!C7</f>
        <v>ASAAS STRASBOURG</v>
      </c>
      <c r="F5" s="158"/>
      <c r="G5" s="159"/>
      <c r="H5" s="157" t="str">
        <f>'planning T2'!C8</f>
        <v>H. RENNES C.</v>
      </c>
      <c r="I5" s="158"/>
      <c r="J5" s="159"/>
      <c r="K5" s="157" t="str">
        <f>'planning T2'!F7</f>
        <v>ASCCB BESANCON</v>
      </c>
      <c r="L5" s="158"/>
      <c r="M5" s="159"/>
      <c r="N5" s="157" t="str">
        <f>'planning T2'!F8</f>
        <v>GRENOBLE H.</v>
      </c>
      <c r="O5" s="158"/>
      <c r="P5" s="159"/>
      <c r="Q5" s="157" t="str">
        <f>'planning T2'!F9</f>
        <v>AVH PARIS</v>
      </c>
      <c r="R5" s="158"/>
      <c r="S5" s="159"/>
      <c r="T5" s="157" t="str">
        <f>'planning T2'!F10</f>
        <v>CST LAVAL</v>
      </c>
      <c r="U5" s="158"/>
      <c r="V5" s="159"/>
      <c r="W5" s="15"/>
      <c r="X5" s="15"/>
      <c r="Y5" s="15"/>
    </row>
    <row r="6" spans="1:25" ht="16.5" customHeight="1">
      <c r="A6" s="14"/>
      <c r="B6" s="23" t="s">
        <v>19</v>
      </c>
      <c r="C6" s="23" t="s">
        <v>20</v>
      </c>
      <c r="D6" s="23" t="s">
        <v>21</v>
      </c>
      <c r="E6" s="23" t="s">
        <v>19</v>
      </c>
      <c r="F6" s="23" t="s">
        <v>20</v>
      </c>
      <c r="G6" s="23" t="s">
        <v>21</v>
      </c>
      <c r="H6" s="23" t="s">
        <v>19</v>
      </c>
      <c r="I6" s="23" t="s">
        <v>20</v>
      </c>
      <c r="J6" s="23" t="s">
        <v>21</v>
      </c>
      <c r="K6" s="23" t="s">
        <v>19</v>
      </c>
      <c r="L6" s="23" t="s">
        <v>20</v>
      </c>
      <c r="M6" s="23" t="s">
        <v>21</v>
      </c>
      <c r="N6" s="23" t="s">
        <v>19</v>
      </c>
      <c r="O6" s="23" t="s">
        <v>20</v>
      </c>
      <c r="P6" s="23" t="s">
        <v>21</v>
      </c>
      <c r="Q6" s="23" t="s">
        <v>19</v>
      </c>
      <c r="R6" s="23" t="s">
        <v>20</v>
      </c>
      <c r="S6" s="23" t="s">
        <v>21</v>
      </c>
      <c r="T6" s="23" t="s">
        <v>19</v>
      </c>
      <c r="U6" s="23" t="s">
        <v>20</v>
      </c>
      <c r="V6" s="23" t="s">
        <v>21</v>
      </c>
      <c r="W6" s="14"/>
      <c r="X6" s="14"/>
      <c r="Y6" s="14"/>
    </row>
    <row r="7" spans="1:25" ht="16.5" customHeight="1">
      <c r="A7" s="23">
        <v>1</v>
      </c>
      <c r="B7" s="19">
        <f>IF('planning T2'!D9="","",'planning T2'!D9)</f>
      </c>
      <c r="C7" s="19">
        <f>IF('planning T2'!E9="","",'planning T2'!E9)</f>
      </c>
      <c r="D7" s="19">
        <f aca="true" t="shared" si="0" ref="D7:D12">IF(B7="","",IF(B7&gt;C7,2,1)*IF(B7&lt;C7,0,1))</f>
      </c>
      <c r="E7" s="19">
        <f>IF('planning T2'!D7="","",'planning T2'!D7)</f>
      </c>
      <c r="F7" s="19">
        <f>IF('planning T2'!E7="","",'planning T2'!E7)</f>
      </c>
      <c r="G7" s="19">
        <f aca="true" t="shared" si="1" ref="G7:G12">IF(E7="","",IF(E7&gt;F7,2,1)*IF(E7&lt;F7,0,1))</f>
      </c>
      <c r="H7" s="19">
        <f>IF('planning T2'!D8="","",'planning T2'!D8)</f>
      </c>
      <c r="I7" s="19">
        <f>IF('planning T2'!E8="","",'planning T2'!E8)</f>
      </c>
      <c r="J7" s="19">
        <f aca="true" t="shared" si="2" ref="J7:J12">IF(H7="","",IF(H7&gt;I7,2,1)*IF(H7&lt;I7,0,1))</f>
      </c>
      <c r="K7" s="19">
        <f>IF('planning T2'!E7="","",'planning T2'!E7)</f>
      </c>
      <c r="L7" s="19">
        <f>IF('planning T2'!D7="","",'planning T2'!D7)</f>
      </c>
      <c r="M7" s="19">
        <f aca="true" t="shared" si="3" ref="M7:M12">IF(K7="","",IF(K7&gt;L7,2,1)*IF(K7&lt;L7,0,1))</f>
      </c>
      <c r="N7" s="19">
        <f>IF('planning T2'!E8="","",'planning T2'!E8)</f>
      </c>
      <c r="O7" s="19">
        <f>IF('planning T2'!D8="","",'planning T2'!D8)</f>
      </c>
      <c r="P7" s="19">
        <f aca="true" t="shared" si="4" ref="P7:P12">IF(N7="","",IF(N7&gt;O7,2,1)*IF(N7&lt;O7,0,1))</f>
      </c>
      <c r="Q7" s="19">
        <f>IF('planning T2'!E9="","",'planning T2'!E9)</f>
      </c>
      <c r="R7" s="19">
        <f>IF('planning T2'!D9="","",'planning T2'!D9)</f>
      </c>
      <c r="S7" s="19">
        <f aca="true" t="shared" si="5" ref="S7:S12">IF(Q7="","",IF(Q7&gt;R7,2,1)*IF(Q7&lt;R7,0,1))</f>
      </c>
      <c r="T7" s="19">
        <f>IF('planning T2'!E10="","",'planning T2'!E10)</f>
      </c>
      <c r="U7" s="19">
        <f>IF('planning T2'!D10="","",'planning T2'!D10)</f>
      </c>
      <c r="V7" s="19">
        <f aca="true" t="shared" si="6" ref="V7:V12">IF(T7="","",IF(T7&gt;U7,2,1)*IF(T7&lt;U7,0,1))</f>
      </c>
      <c r="W7" s="14"/>
      <c r="X7" s="14"/>
      <c r="Y7" s="14"/>
    </row>
    <row r="8" spans="1:25" ht="16.5" customHeight="1">
      <c r="A8" s="23">
        <v>2</v>
      </c>
      <c r="B8" s="19">
        <f>IF('planning T2'!E13="","",'planning T2'!E13)</f>
      </c>
      <c r="C8" s="19">
        <f>IF('planning T2'!D13="","",'planning T2'!D13)</f>
      </c>
      <c r="D8" s="19">
        <f t="shared" si="0"/>
      </c>
      <c r="E8" s="19">
        <f>IF('planning T2'!D11="","",'planning T2'!D11)</f>
      </c>
      <c r="F8" s="19">
        <f>IF('planning T2'!E11="","",'planning T2'!E11)</f>
      </c>
      <c r="G8" s="19">
        <f t="shared" si="1"/>
      </c>
      <c r="H8" s="19">
        <f>IF('planning T2'!E11="","",'planning T2'!E11)</f>
      </c>
      <c r="I8" s="19">
        <f>IF('planning T2'!D11="","",'planning T2'!D11)</f>
      </c>
      <c r="J8" s="19">
        <f t="shared" si="2"/>
      </c>
      <c r="K8" s="19">
        <f>IF('planning T2'!D10="","",'planning T2'!D10)</f>
      </c>
      <c r="L8" s="19">
        <f>IF('planning T2'!E10="","",'planning T2'!E10)</f>
      </c>
      <c r="M8" s="19">
        <f t="shared" si="3"/>
      </c>
      <c r="N8" s="19">
        <f>IF('planning T2'!D12="","",'planning T2'!D12)</f>
      </c>
      <c r="O8" s="19">
        <f>IF('planning T2'!E12="","",'planning T2'!E12)</f>
      </c>
      <c r="P8" s="19">
        <f t="shared" si="4"/>
      </c>
      <c r="Q8" s="19">
        <f>IF('planning T2'!E12="","",'planning T2'!E12)</f>
      </c>
      <c r="R8" s="19">
        <f>IF('planning T2'!D12="","",'planning T2'!D12)</f>
      </c>
      <c r="S8" s="19">
        <f t="shared" si="5"/>
      </c>
      <c r="T8" s="19">
        <f>IF('planning T2'!D13="","",'planning T2'!D13)</f>
      </c>
      <c r="U8" s="19">
        <f>IF('planning T2'!E13="","",'planning T2'!E13)</f>
      </c>
      <c r="V8" s="19">
        <f t="shared" si="6"/>
      </c>
      <c r="W8" s="14"/>
      <c r="X8" s="14"/>
      <c r="Y8" s="14"/>
    </row>
    <row r="9" spans="1:25" ht="16.5" customHeight="1">
      <c r="A9" s="23">
        <v>3</v>
      </c>
      <c r="B9" s="19">
        <f>IF('planning T2'!D17="","",'planning T2'!D17)</f>
      </c>
      <c r="C9" s="19">
        <f>IF('planning T2'!E17="","",'planning T2'!E17)</f>
      </c>
      <c r="D9" s="19">
        <f t="shared" si="0"/>
      </c>
      <c r="E9" s="19">
        <f>IF('planning T2'!E15="","",'planning T2'!E15)</f>
      </c>
      <c r="F9" s="19">
        <f>IF('planning T2'!D15="","",'planning T2'!D15)</f>
      </c>
      <c r="G9" s="19">
        <f t="shared" si="1"/>
      </c>
      <c r="H9" s="19">
        <f>IF('planning T2'!E14="","",'planning T2'!E14)</f>
      </c>
      <c r="I9" s="19">
        <f>IF('planning T2'!D14="","",'planning T2'!D14)</f>
      </c>
      <c r="J9" s="19">
        <f t="shared" si="2"/>
      </c>
      <c r="K9" s="19">
        <f>IF('planning T2'!D14="","",'planning T2'!D14)</f>
      </c>
      <c r="L9" s="19">
        <f>IF('planning T2'!E14="","",'planning T2'!E14)</f>
      </c>
      <c r="M9" s="19">
        <f t="shared" si="3"/>
      </c>
      <c r="N9" s="19">
        <f>IF('planning T2'!E16="","",'planning T2'!E16)</f>
      </c>
      <c r="O9" s="19">
        <f>IF('planning T2'!D16="","",'planning T2'!D16)</f>
      </c>
      <c r="P9" s="19">
        <f t="shared" si="4"/>
      </c>
      <c r="Q9" s="19">
        <f>IF('planning T2'!D15="","",'planning T2'!D15)</f>
      </c>
      <c r="R9" s="19">
        <f>IF('planning T2'!E15="","",'planning T2'!E15)</f>
      </c>
      <c r="S9" s="19">
        <f t="shared" si="5"/>
      </c>
      <c r="T9" s="19">
        <f>IF('planning T2'!D16="","",'planning T2'!D16)</f>
      </c>
      <c r="U9" s="19">
        <f>IF('planning T2'!E16="","",'planning T2'!E16)</f>
      </c>
      <c r="V9" s="19">
        <f t="shared" si="6"/>
      </c>
      <c r="W9" s="14"/>
      <c r="X9" s="14"/>
      <c r="Y9" s="14"/>
    </row>
    <row r="10" spans="1:25" ht="16.5" customHeight="1">
      <c r="A10" s="23">
        <v>4</v>
      </c>
      <c r="B10" s="19">
        <f>IF('planning T2'!E20="","",'planning T2'!E20)</f>
      </c>
      <c r="C10" s="19">
        <f>IF('planning T2'!D20="","",'planning T2'!D20)</f>
      </c>
      <c r="D10" s="19">
        <f t="shared" si="0"/>
      </c>
      <c r="E10" s="19">
        <f>IF('planning T2'!D19="","",'planning T2'!D19)</f>
      </c>
      <c r="F10" s="19">
        <f>IF('planning T2'!E19="","",'planning T2'!E19)</f>
      </c>
      <c r="G10" s="19">
        <f t="shared" si="1"/>
      </c>
      <c r="H10" s="19">
        <f>IF('planning T2'!D18="","",'planning T2'!D18)</f>
      </c>
      <c r="I10" s="19">
        <f>IF('planning T2'!E18="","",'planning T2'!E18)</f>
      </c>
      <c r="J10" s="19">
        <f t="shared" si="2"/>
      </c>
      <c r="K10" s="19">
        <f>IF('planning T2'!E17="","",'planning T2'!E17)</f>
      </c>
      <c r="L10" s="19">
        <f>IF('planning T2'!D17="","",'planning T2'!D17)</f>
      </c>
      <c r="M10" s="19">
        <f t="shared" si="3"/>
      </c>
      <c r="N10" s="19">
        <f>IF('planning T2'!D20="","",'planning T2'!D20)</f>
      </c>
      <c r="O10" s="19">
        <f>IF('planning T2'!E20="","",'planning T2'!E20)</f>
      </c>
      <c r="P10" s="19">
        <f t="shared" si="4"/>
      </c>
      <c r="Q10" s="19">
        <f>IF('planning T2'!E18="","",'planning T2'!E18)</f>
      </c>
      <c r="R10" s="19">
        <f>IF('planning T2'!D18="","",'planning T2'!D18)</f>
      </c>
      <c r="S10" s="19">
        <f t="shared" si="5"/>
      </c>
      <c r="T10" s="19">
        <f>IF('planning T2'!E19="","",'planning T2'!E19)</f>
      </c>
      <c r="U10" s="19">
        <f>IF('planning T2'!D19="","",'planning T2'!D19)</f>
      </c>
      <c r="V10" s="19">
        <f t="shared" si="6"/>
      </c>
      <c r="W10" s="14"/>
      <c r="X10" s="14"/>
      <c r="Y10" s="14"/>
    </row>
    <row r="11" spans="1:25" ht="16.5" customHeight="1">
      <c r="A11" s="23">
        <v>5</v>
      </c>
      <c r="B11" s="19">
        <f>IF('planning T2'!D23="","",'planning T2'!D23)</f>
      </c>
      <c r="C11" s="19">
        <f>IF('planning T2'!E23="","",'planning T2'!E23)</f>
      </c>
      <c r="D11" s="19">
        <f t="shared" si="0"/>
      </c>
      <c r="E11" s="19">
        <f>IF('planning T2'!E23="","",'planning T2'!E23)</f>
      </c>
      <c r="F11" s="19">
        <f>IF('planning T2'!D23="","",'planning T2'!D23)</f>
      </c>
      <c r="G11" s="19">
        <f t="shared" si="1"/>
      </c>
      <c r="H11" s="19">
        <f>IF('planning T2'!E22="","",'planning T2'!E22)</f>
      </c>
      <c r="I11" s="19">
        <f>IF('planning T2'!D22="","",'planning T2'!D22)</f>
      </c>
      <c r="J11" s="19">
        <f t="shared" si="2"/>
      </c>
      <c r="K11" s="19">
        <f>IF('planning T2'!E21="","",'planning T2'!E21)</f>
      </c>
      <c r="L11" s="19">
        <f>IF('planning T2'!D21="","",'planning T2'!D21)</f>
      </c>
      <c r="M11" s="19">
        <f t="shared" si="3"/>
      </c>
      <c r="N11" s="19">
        <f>IF('planning T2'!E24="","",'planning T2'!E24)</f>
      </c>
      <c r="O11" s="19">
        <f>IF('planning T2'!D24="","",'planning T2'!D24)</f>
      </c>
      <c r="P11" s="19">
        <f t="shared" si="4"/>
      </c>
      <c r="Q11" s="19">
        <f>IF('planning T2'!D21="","",'planning T2'!D21)</f>
      </c>
      <c r="R11" s="19">
        <f>IF('planning T2'!E21="","",'planning T2'!E21)</f>
      </c>
      <c r="S11" s="19">
        <f t="shared" si="5"/>
      </c>
      <c r="T11" s="19">
        <f>IF('planning T2'!D22="","",'planning T2'!D22)</f>
      </c>
      <c r="U11" s="19">
        <f>IF('planning T2'!E22="","",'planning T2'!E22)</f>
      </c>
      <c r="V11" s="19">
        <f t="shared" si="6"/>
      </c>
      <c r="W11" s="14"/>
      <c r="X11" s="14"/>
      <c r="Y11" s="14"/>
    </row>
    <row r="12" spans="1:25" ht="16.5" customHeight="1">
      <c r="A12" s="23">
        <v>6</v>
      </c>
      <c r="B12" s="19">
        <f>IF('planning T2'!E26="","",'planning T2'!E26)</f>
      </c>
      <c r="C12" s="19">
        <f>IF('planning T2'!D26="","",'planning T2'!D26)</f>
      </c>
      <c r="D12" s="19">
        <f t="shared" si="0"/>
      </c>
      <c r="E12" s="19">
        <f>IF('planning T2'!E27="","",'planning T2'!E27)</f>
      </c>
      <c r="F12" s="19">
        <f>IF('planning T2'!D27="","",'planning T2'!D27)</f>
      </c>
      <c r="G12" s="19">
        <f t="shared" si="1"/>
      </c>
      <c r="H12" s="19">
        <f>IF('planning T2'!D26="","",'planning T2'!D26)</f>
      </c>
      <c r="I12" s="19">
        <f>IF('planning T2'!E26="","",'planning T2'!E26)</f>
      </c>
      <c r="J12" s="19">
        <f t="shared" si="2"/>
      </c>
      <c r="K12" s="19">
        <f>IF('planning T2'!D24="","",'planning T2'!D24)</f>
      </c>
      <c r="L12" s="19">
        <f>IF('planning T2'!E24="","",'planning T2'!E24)</f>
      </c>
      <c r="M12" s="19">
        <f t="shared" si="3"/>
      </c>
      <c r="N12" s="19">
        <f>IF('planning T2'!D27="","",'planning T2'!D27)</f>
      </c>
      <c r="O12" s="19">
        <f>IF('planning T2'!E27="","",'planning T2'!E27)</f>
      </c>
      <c r="P12" s="19">
        <f t="shared" si="4"/>
      </c>
      <c r="Q12" s="19">
        <f>IF('planning T2'!D25="","",'planning T2'!D25)</f>
      </c>
      <c r="R12" s="19">
        <f>IF('planning T2'!E25="","",'planning T2'!E25)</f>
      </c>
      <c r="S12" s="19">
        <f t="shared" si="5"/>
      </c>
      <c r="T12" s="19">
        <f>IF('planning T2'!E25="","",'planning T2'!E25)</f>
      </c>
      <c r="U12" s="19">
        <f>IF('planning T2'!D25="","",'planning T2'!D25)</f>
      </c>
      <c r="V12" s="19">
        <f t="shared" si="6"/>
      </c>
      <c r="W12" s="14"/>
      <c r="X12" s="14"/>
      <c r="Y12" s="14"/>
    </row>
    <row r="13" spans="1:25" ht="22.5" customHeight="1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</row>
    <row r="14" spans="1:25" ht="18" customHeight="1">
      <c r="A14" s="24"/>
      <c r="B14" s="23" t="s">
        <v>19</v>
      </c>
      <c r="C14" s="23" t="s">
        <v>20</v>
      </c>
      <c r="D14" s="23" t="s">
        <v>21</v>
      </c>
      <c r="E14" s="23" t="s">
        <v>19</v>
      </c>
      <c r="F14" s="23" t="s">
        <v>20</v>
      </c>
      <c r="G14" s="23" t="s">
        <v>21</v>
      </c>
      <c r="H14" s="23" t="s">
        <v>19</v>
      </c>
      <c r="I14" s="23" t="s">
        <v>20</v>
      </c>
      <c r="J14" s="23" t="s">
        <v>21</v>
      </c>
      <c r="K14" s="23" t="s">
        <v>19</v>
      </c>
      <c r="L14" s="23" t="s">
        <v>20</v>
      </c>
      <c r="M14" s="23" t="s">
        <v>21</v>
      </c>
      <c r="N14" s="23" t="s">
        <v>19</v>
      </c>
      <c r="O14" s="23" t="s">
        <v>20</v>
      </c>
      <c r="P14" s="23" t="s">
        <v>21</v>
      </c>
      <c r="Q14" s="23" t="s">
        <v>19</v>
      </c>
      <c r="R14" s="23" t="s">
        <v>20</v>
      </c>
      <c r="S14" s="23" t="s">
        <v>21</v>
      </c>
      <c r="T14" s="23" t="s">
        <v>19</v>
      </c>
      <c r="U14" s="23" t="s">
        <v>20</v>
      </c>
      <c r="V14" s="23" t="s">
        <v>21</v>
      </c>
      <c r="W14" s="24"/>
      <c r="X14" s="24"/>
      <c r="Y14" s="24"/>
    </row>
    <row r="15" spans="1:25" ht="16.5" customHeight="1">
      <c r="A15" s="14"/>
      <c r="B15" s="19">
        <f aca="true" t="shared" si="7" ref="B15:V15">IF(B7="","",SUM(B7:B12))</f>
      </c>
      <c r="C15" s="19">
        <f t="shared" si="7"/>
      </c>
      <c r="D15" s="19">
        <f t="shared" si="7"/>
      </c>
      <c r="E15" s="19">
        <f t="shared" si="7"/>
      </c>
      <c r="F15" s="19">
        <f t="shared" si="7"/>
      </c>
      <c r="G15" s="19">
        <f t="shared" si="7"/>
      </c>
      <c r="H15" s="19">
        <f t="shared" si="7"/>
      </c>
      <c r="I15" s="19">
        <f t="shared" si="7"/>
      </c>
      <c r="J15" s="19">
        <f t="shared" si="7"/>
      </c>
      <c r="K15" s="19">
        <f t="shared" si="7"/>
      </c>
      <c r="L15" s="19">
        <f t="shared" si="7"/>
      </c>
      <c r="M15" s="19">
        <f t="shared" si="7"/>
      </c>
      <c r="N15" s="19">
        <f t="shared" si="7"/>
      </c>
      <c r="O15" s="19">
        <f t="shared" si="7"/>
      </c>
      <c r="P15" s="19">
        <f t="shared" si="7"/>
      </c>
      <c r="Q15" s="19">
        <f t="shared" si="7"/>
      </c>
      <c r="R15" s="19">
        <f t="shared" si="7"/>
      </c>
      <c r="S15" s="19">
        <f t="shared" si="7"/>
      </c>
      <c r="T15" s="19">
        <f t="shared" si="7"/>
      </c>
      <c r="U15" s="19">
        <f t="shared" si="7"/>
      </c>
      <c r="V15" s="19">
        <f t="shared" si="7"/>
      </c>
      <c r="W15" s="14"/>
      <c r="X15" s="14"/>
      <c r="Y15" s="14"/>
    </row>
    <row r="16" spans="1:25" ht="16.5" customHeight="1">
      <c r="A16" s="14"/>
      <c r="B16" s="19">
        <f>IF(B15="","",B15-C15)</f>
      </c>
      <c r="C16" s="19">
        <f>IF(C15="","",B15/C15)</f>
      </c>
      <c r="D16" s="19"/>
      <c r="E16" s="19">
        <f>IF(E15="","",E15-F15)</f>
      </c>
      <c r="F16" s="19">
        <f>IF(F15="","",E15/F15)</f>
      </c>
      <c r="G16" s="19"/>
      <c r="H16" s="19">
        <f>IF(H15="","",H15-I15)</f>
      </c>
      <c r="I16" s="19">
        <f>IF(I15="","",H15/I15)</f>
      </c>
      <c r="J16" s="19"/>
      <c r="K16" s="19">
        <f>IF(K15="","",K15-L15)</f>
      </c>
      <c r="L16" s="19">
        <f>IF(L15="","",K15/L15)</f>
      </c>
      <c r="M16" s="19"/>
      <c r="N16" s="19">
        <f>IF(N15="","",N15-O15)</f>
      </c>
      <c r="O16" s="19">
        <f>IF(O15="","",N15/O15)</f>
      </c>
      <c r="P16" s="19"/>
      <c r="Q16" s="19">
        <f>IF(Q15="","",Q15-R15)</f>
      </c>
      <c r="R16" s="19">
        <f>IF(R15="","",Q15/R15)</f>
      </c>
      <c r="S16" s="19"/>
      <c r="T16" s="19">
        <f>IF(T15="","",T15-U15)</f>
      </c>
      <c r="U16" s="19">
        <f>IF(U15="","",T15/U15)</f>
      </c>
      <c r="V16" s="19"/>
      <c r="W16" s="14"/>
      <c r="X16" s="14"/>
      <c r="Y16" s="14"/>
    </row>
    <row r="17" spans="1:25" ht="16.5" customHeight="1">
      <c r="A17" s="24"/>
      <c r="B17" s="23" t="s">
        <v>22</v>
      </c>
      <c r="C17" s="25" t="s">
        <v>23</v>
      </c>
      <c r="D17" s="23" t="s">
        <v>24</v>
      </c>
      <c r="E17" s="23" t="s">
        <v>22</v>
      </c>
      <c r="F17" s="25" t="s">
        <v>23</v>
      </c>
      <c r="G17" s="23" t="s">
        <v>24</v>
      </c>
      <c r="H17" s="23" t="s">
        <v>22</v>
      </c>
      <c r="I17" s="25" t="s">
        <v>23</v>
      </c>
      <c r="J17" s="23" t="s">
        <v>24</v>
      </c>
      <c r="K17" s="23" t="s">
        <v>22</v>
      </c>
      <c r="L17" s="25" t="s">
        <v>23</v>
      </c>
      <c r="M17" s="23" t="s">
        <v>24</v>
      </c>
      <c r="N17" s="23" t="s">
        <v>22</v>
      </c>
      <c r="O17" s="25" t="s">
        <v>23</v>
      </c>
      <c r="P17" s="23" t="s">
        <v>24</v>
      </c>
      <c r="Q17" s="23" t="s">
        <v>22</v>
      </c>
      <c r="R17" s="25" t="s">
        <v>23</v>
      </c>
      <c r="S17" s="23" t="s">
        <v>24</v>
      </c>
      <c r="T17" s="23" t="s">
        <v>22</v>
      </c>
      <c r="U17" s="25" t="s">
        <v>23</v>
      </c>
      <c r="V17" s="23" t="s">
        <v>24</v>
      </c>
      <c r="W17" s="24"/>
      <c r="X17" s="24"/>
      <c r="Y17" s="24"/>
    </row>
    <row r="18" spans="1:25" ht="22.5" customHeight="1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</row>
    <row r="19" spans="1:25" ht="16.5" customHeight="1">
      <c r="A19" s="24"/>
      <c r="B19" s="23" t="s">
        <v>19</v>
      </c>
      <c r="C19" s="23" t="s">
        <v>20</v>
      </c>
      <c r="D19" s="23" t="s">
        <v>21</v>
      </c>
      <c r="E19" s="23" t="s">
        <v>19</v>
      </c>
      <c r="F19" s="23" t="s">
        <v>20</v>
      </c>
      <c r="G19" s="23" t="s">
        <v>21</v>
      </c>
      <c r="H19" s="23" t="s">
        <v>19</v>
      </c>
      <c r="I19" s="23" t="s">
        <v>20</v>
      </c>
      <c r="J19" s="23" t="s">
        <v>21</v>
      </c>
      <c r="K19" s="23" t="s">
        <v>19</v>
      </c>
      <c r="L19" s="23" t="s">
        <v>20</v>
      </c>
      <c r="M19" s="23" t="s">
        <v>21</v>
      </c>
      <c r="N19" s="23" t="s">
        <v>19</v>
      </c>
      <c r="O19" s="23" t="s">
        <v>20</v>
      </c>
      <c r="P19" s="23" t="s">
        <v>21</v>
      </c>
      <c r="Q19" s="23" t="s">
        <v>19</v>
      </c>
      <c r="R19" s="23" t="s">
        <v>20</v>
      </c>
      <c r="S19" s="23" t="s">
        <v>21</v>
      </c>
      <c r="T19" s="23" t="s">
        <v>19</v>
      </c>
      <c r="U19" s="23" t="s">
        <v>20</v>
      </c>
      <c r="V19" s="23" t="s">
        <v>21</v>
      </c>
      <c r="W19" s="24"/>
      <c r="X19" s="24"/>
      <c r="Y19" s="24"/>
    </row>
    <row r="20" spans="1:25" ht="16.5" customHeight="1">
      <c r="A20" s="26" t="s">
        <v>26</v>
      </c>
      <c r="B20" s="19">
        <f>'points T1'!Q15</f>
        <v>30</v>
      </c>
      <c r="C20" s="19">
        <f>'points T1'!R15</f>
        <v>31</v>
      </c>
      <c r="D20" s="19">
        <f>'points T1'!S15</f>
        <v>7</v>
      </c>
      <c r="E20" s="19">
        <f>'points T1'!E15</f>
        <v>33</v>
      </c>
      <c r="F20" s="19">
        <f>'points T1'!F15</f>
        <v>37</v>
      </c>
      <c r="G20" s="19">
        <f>'points T1'!G15</f>
        <v>8</v>
      </c>
      <c r="H20" s="19">
        <f>'points T1'!K15</f>
        <v>42</v>
      </c>
      <c r="I20" s="19">
        <f>'points T1'!L15</f>
        <v>34</v>
      </c>
      <c r="J20" s="19">
        <f>'points T1'!M15</f>
        <v>6</v>
      </c>
      <c r="K20" s="19">
        <f>'points T1'!N15</f>
        <v>34</v>
      </c>
      <c r="L20" s="19">
        <f>'points T1'!O15</f>
        <v>30</v>
      </c>
      <c r="M20" s="19">
        <f>'points T1'!P15</f>
        <v>6</v>
      </c>
      <c r="N20" s="19">
        <f>'points T1'!H15</f>
        <v>23</v>
      </c>
      <c r="O20" s="19">
        <f>'points T1'!I15</f>
        <v>26</v>
      </c>
      <c r="P20" s="19">
        <f>'points T1'!J15</f>
        <v>5</v>
      </c>
      <c r="Q20" s="19">
        <f>'points T1'!T15</f>
        <v>28</v>
      </c>
      <c r="R20" s="19">
        <f>'points T1'!U15</f>
        <v>19</v>
      </c>
      <c r="S20" s="19">
        <f>'points T1'!V15</f>
        <v>8</v>
      </c>
      <c r="T20" s="19">
        <f>'points T1'!B15</f>
        <v>21</v>
      </c>
      <c r="U20" s="19">
        <f>'points T1'!C15</f>
        <v>34</v>
      </c>
      <c r="V20" s="19">
        <f>'points T1'!D15</f>
        <v>2</v>
      </c>
      <c r="W20" s="14"/>
      <c r="X20" s="14"/>
      <c r="Y20" s="14"/>
    </row>
    <row r="21" spans="1:25" ht="16.5" customHeight="1">
      <c r="A21" s="26" t="s">
        <v>27</v>
      </c>
      <c r="B21" s="19">
        <f aca="true" t="shared" si="8" ref="B21:V21">B15</f>
      </c>
      <c r="C21" s="19">
        <f t="shared" si="8"/>
      </c>
      <c r="D21" s="19">
        <f t="shared" si="8"/>
      </c>
      <c r="E21" s="19">
        <f t="shared" si="8"/>
      </c>
      <c r="F21" s="19">
        <f t="shared" si="8"/>
      </c>
      <c r="G21" s="19">
        <f t="shared" si="8"/>
      </c>
      <c r="H21" s="19">
        <f t="shared" si="8"/>
      </c>
      <c r="I21" s="19">
        <f t="shared" si="8"/>
      </c>
      <c r="J21" s="19">
        <f t="shared" si="8"/>
      </c>
      <c r="K21" s="19">
        <f t="shared" si="8"/>
      </c>
      <c r="L21" s="19">
        <f t="shared" si="8"/>
      </c>
      <c r="M21" s="19">
        <f t="shared" si="8"/>
      </c>
      <c r="N21" s="19">
        <f t="shared" si="8"/>
      </c>
      <c r="O21" s="19">
        <f t="shared" si="8"/>
      </c>
      <c r="P21" s="19">
        <f t="shared" si="8"/>
      </c>
      <c r="Q21" s="19">
        <f t="shared" si="8"/>
      </c>
      <c r="R21" s="19">
        <f t="shared" si="8"/>
      </c>
      <c r="S21" s="19">
        <f t="shared" si="8"/>
      </c>
      <c r="T21" s="19">
        <f t="shared" si="8"/>
      </c>
      <c r="U21" s="19">
        <f t="shared" si="8"/>
      </c>
      <c r="V21" s="19">
        <f t="shared" si="8"/>
      </c>
      <c r="W21" s="14"/>
      <c r="X21" s="14"/>
      <c r="Y21" s="14"/>
    </row>
    <row r="22" spans="1:25" ht="16.5" customHeight="1">
      <c r="A22" s="26" t="s">
        <v>28</v>
      </c>
      <c r="B22" s="19">
        <f aca="true" t="shared" si="9" ref="B22:V22">IF(B20="","",SUM(B20:B21))</f>
        <v>30</v>
      </c>
      <c r="C22" s="19">
        <f t="shared" si="9"/>
        <v>31</v>
      </c>
      <c r="D22" s="19">
        <f t="shared" si="9"/>
        <v>7</v>
      </c>
      <c r="E22" s="19">
        <f t="shared" si="9"/>
        <v>33</v>
      </c>
      <c r="F22" s="19">
        <f t="shared" si="9"/>
        <v>37</v>
      </c>
      <c r="G22" s="19">
        <f t="shared" si="9"/>
        <v>8</v>
      </c>
      <c r="H22" s="19">
        <f t="shared" si="9"/>
        <v>42</v>
      </c>
      <c r="I22" s="19">
        <f t="shared" si="9"/>
        <v>34</v>
      </c>
      <c r="J22" s="19">
        <f t="shared" si="9"/>
        <v>6</v>
      </c>
      <c r="K22" s="19">
        <f t="shared" si="9"/>
        <v>34</v>
      </c>
      <c r="L22" s="19">
        <f t="shared" si="9"/>
        <v>30</v>
      </c>
      <c r="M22" s="19">
        <f t="shared" si="9"/>
        <v>6</v>
      </c>
      <c r="N22" s="19">
        <f t="shared" si="9"/>
        <v>23</v>
      </c>
      <c r="O22" s="19">
        <f t="shared" si="9"/>
        <v>26</v>
      </c>
      <c r="P22" s="19">
        <f t="shared" si="9"/>
        <v>5</v>
      </c>
      <c r="Q22" s="19">
        <f t="shared" si="9"/>
        <v>28</v>
      </c>
      <c r="R22" s="19">
        <f t="shared" si="9"/>
        <v>19</v>
      </c>
      <c r="S22" s="19">
        <f t="shared" si="9"/>
        <v>8</v>
      </c>
      <c r="T22" s="19">
        <f t="shared" si="9"/>
        <v>21</v>
      </c>
      <c r="U22" s="19">
        <f t="shared" si="9"/>
        <v>34</v>
      </c>
      <c r="V22" s="19">
        <f t="shared" si="9"/>
        <v>2</v>
      </c>
      <c r="W22" s="14"/>
      <c r="X22" s="14"/>
      <c r="Y22" s="14"/>
    </row>
    <row r="23" spans="1:25" ht="16.5" customHeight="1">
      <c r="A23" s="14"/>
      <c r="B23" s="19">
        <f>IF(B22="","",B22-C22)</f>
        <v>-1</v>
      </c>
      <c r="C23" s="19">
        <f>IF(C22="","",B22/C22)</f>
        <v>0.967741935483871</v>
      </c>
      <c r="D23" s="19"/>
      <c r="E23" s="19">
        <f>IF(E22="","",E22-F22)</f>
        <v>-4</v>
      </c>
      <c r="F23" s="19">
        <f>IF(F22="","",E22/F22)</f>
        <v>0.8918918918918919</v>
      </c>
      <c r="G23" s="19"/>
      <c r="H23" s="19">
        <f>IF(H22="","",H22-I22)</f>
        <v>8</v>
      </c>
      <c r="I23" s="19">
        <f>IF(I22="","",H22/I22)</f>
        <v>1.2352941176470589</v>
      </c>
      <c r="J23" s="19"/>
      <c r="K23" s="19">
        <f>IF(K22="","",K22-L22)</f>
        <v>4</v>
      </c>
      <c r="L23" s="19">
        <f>IF(L22="","",K22/L22)</f>
        <v>1.1333333333333333</v>
      </c>
      <c r="M23" s="19"/>
      <c r="N23" s="19">
        <f>IF(N22="","",N22-O22)</f>
        <v>-3</v>
      </c>
      <c r="O23" s="19">
        <f>IF(O22="","",N22/O22)</f>
        <v>0.8846153846153846</v>
      </c>
      <c r="P23" s="19"/>
      <c r="Q23" s="19">
        <f>IF(Q22="","",Q22-R22)</f>
        <v>9</v>
      </c>
      <c r="R23" s="19">
        <f>IF(R22="","",Q22/R22)</f>
        <v>1.4736842105263157</v>
      </c>
      <c r="S23" s="19"/>
      <c r="T23" s="19">
        <f>IF(T22="","",T22-U22)</f>
        <v>-13</v>
      </c>
      <c r="U23" s="19">
        <f>IF(U22="","",T22/U22)</f>
        <v>0.6176470588235294</v>
      </c>
      <c r="V23" s="19"/>
      <c r="W23" s="14"/>
      <c r="X23" s="14"/>
      <c r="Y23" s="14"/>
    </row>
    <row r="24" spans="1:25" ht="16.5" customHeight="1">
      <c r="A24" s="24"/>
      <c r="B24" s="23" t="s">
        <v>22</v>
      </c>
      <c r="C24" s="25" t="s">
        <v>23</v>
      </c>
      <c r="D24" s="23" t="s">
        <v>24</v>
      </c>
      <c r="E24" s="23" t="s">
        <v>22</v>
      </c>
      <c r="F24" s="25" t="s">
        <v>23</v>
      </c>
      <c r="G24" s="23" t="s">
        <v>24</v>
      </c>
      <c r="H24" s="23" t="s">
        <v>22</v>
      </c>
      <c r="I24" s="25" t="s">
        <v>23</v>
      </c>
      <c r="J24" s="23" t="s">
        <v>24</v>
      </c>
      <c r="K24" s="23" t="s">
        <v>22</v>
      </c>
      <c r="L24" s="25" t="s">
        <v>23</v>
      </c>
      <c r="M24" s="23" t="s">
        <v>24</v>
      </c>
      <c r="N24" s="23" t="s">
        <v>22</v>
      </c>
      <c r="O24" s="25" t="s">
        <v>23</v>
      </c>
      <c r="P24" s="23" t="s">
        <v>24</v>
      </c>
      <c r="Q24" s="23" t="s">
        <v>22</v>
      </c>
      <c r="R24" s="25" t="s">
        <v>23</v>
      </c>
      <c r="S24" s="23" t="s">
        <v>24</v>
      </c>
      <c r="T24" s="23" t="s">
        <v>22</v>
      </c>
      <c r="U24" s="25" t="s">
        <v>23</v>
      </c>
      <c r="V24" s="23" t="s">
        <v>24</v>
      </c>
      <c r="W24" s="24"/>
      <c r="X24" s="24"/>
      <c r="Y24" s="24"/>
    </row>
    <row r="25" spans="1:25" ht="15.75" customHeight="1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</row>
    <row r="26" spans="1:25" ht="15.75" customHeight="1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</row>
    <row r="27" spans="1:25" ht="15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</row>
    <row r="28" spans="1:25" ht="15.75" customHeight="1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</row>
    <row r="29" spans="1:25" ht="15.75" customHeight="1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</row>
    <row r="30" spans="1:25" ht="15.75" customHeight="1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</row>
    <row r="31" spans="1:25" ht="15.75" customHeight="1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</row>
    <row r="32" spans="1:25" ht="15.75" customHeight="1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</row>
    <row r="33" spans="1:25" ht="15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</row>
    <row r="34" spans="1:25" ht="15.75" customHeight="1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</row>
    <row r="35" spans="1:25" ht="15.75" customHeight="1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</row>
    <row r="36" spans="1:25" ht="15.75" customHeight="1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</row>
    <row r="37" spans="1:25" ht="15.75" customHeight="1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</row>
    <row r="38" spans="1:25" ht="15.75" customHeight="1">
      <c r="A38" s="14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</row>
    <row r="39" spans="1:25" ht="15.75" customHeight="1">
      <c r="A39" s="14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</row>
    <row r="40" spans="1:25" ht="15.75" customHeight="1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</row>
    <row r="41" spans="1:25" ht="15.75" customHeight="1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</row>
    <row r="42" spans="1:25" ht="15.75" customHeight="1">
      <c r="A42" s="14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</row>
    <row r="43" spans="1:25" ht="15.75" customHeight="1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</row>
    <row r="44" spans="1:25" ht="15.75" customHeight="1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</row>
    <row r="45" spans="1:25" ht="15.75" customHeight="1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</row>
    <row r="46" spans="1:25" ht="15.75" customHeight="1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</row>
    <row r="47" spans="1:25" ht="15.75" customHeight="1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</row>
    <row r="48" spans="1:25" ht="15.75" customHeight="1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</row>
    <row r="49" spans="1:25" ht="15.75" customHeight="1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</row>
    <row r="50" spans="1:25" ht="15.75" customHeight="1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</row>
    <row r="51" spans="1:25" ht="15.75" customHeight="1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</row>
    <row r="52" spans="1:25" ht="15.75" customHeight="1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</row>
    <row r="53" spans="1:25" ht="15.75" customHeight="1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</row>
    <row r="54" spans="1:25" ht="15.75" customHeight="1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</row>
    <row r="55" spans="1:25" ht="15.75" customHeight="1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</row>
    <row r="56" spans="1:25" ht="15.75" customHeight="1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</row>
    <row r="57" spans="1:25" ht="15.75" customHeight="1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</row>
    <row r="58" spans="1:25" ht="15.75" customHeight="1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</row>
    <row r="59" spans="1:25" ht="15.75" customHeight="1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</row>
    <row r="60" spans="1:25" ht="15.75" customHeight="1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</row>
    <row r="61" spans="1:25" ht="15.75" customHeight="1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</row>
    <row r="62" spans="1:25" ht="15.75" customHeight="1">
      <c r="A62" s="14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</row>
    <row r="63" spans="1:25" ht="15.75" customHeight="1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</row>
    <row r="64" spans="1:25" ht="15.75" customHeight="1">
      <c r="A64" s="14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</row>
    <row r="65" spans="1:25" ht="15.75" customHeight="1">
      <c r="A65" s="14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</row>
    <row r="66" spans="1:25" ht="15.75" customHeight="1">
      <c r="A66" s="14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</row>
    <row r="67" spans="1:25" ht="15.75" customHeight="1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</row>
    <row r="68" spans="1:25" ht="15.75" customHeight="1">
      <c r="A68" s="14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</row>
    <row r="69" spans="1:25" ht="15.75" customHeight="1">
      <c r="A69" s="14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</row>
    <row r="70" spans="1:25" ht="15.75" customHeight="1">
      <c r="A70" s="14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</row>
    <row r="71" spans="1:25" ht="15.75" customHeight="1">
      <c r="A71" s="14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</row>
    <row r="72" spans="1:25" ht="15.75" customHeight="1">
      <c r="A72" s="14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</row>
    <row r="73" spans="1:25" ht="15.75" customHeight="1">
      <c r="A73" s="14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</row>
    <row r="74" spans="1:25" ht="15.75" customHeight="1">
      <c r="A74" s="14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</row>
    <row r="75" spans="1:25" ht="15.75" customHeight="1">
      <c r="A75" s="14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</row>
    <row r="76" spans="1:25" ht="15.75" customHeight="1">
      <c r="A76" s="14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</row>
    <row r="77" spans="1:25" ht="15.75" customHeight="1">
      <c r="A77" s="14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</row>
    <row r="78" spans="1:25" ht="15.75" customHeight="1">
      <c r="A78" s="14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</row>
    <row r="79" spans="1:25" ht="15.75" customHeight="1">
      <c r="A79" s="14"/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</row>
    <row r="80" spans="1:25" ht="15.75" customHeight="1">
      <c r="A80" s="14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</row>
    <row r="81" spans="1:25" ht="15.75" customHeight="1">
      <c r="A81" s="14"/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</row>
    <row r="82" spans="1:25" ht="15.75" customHeight="1">
      <c r="A82" s="14"/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</row>
    <row r="83" spans="1:25" ht="15.75" customHeight="1">
      <c r="A83" s="14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</row>
    <row r="84" spans="1:25" ht="15.75" customHeight="1">
      <c r="A84" s="14"/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</row>
    <row r="85" spans="1:25" ht="15.75" customHeight="1">
      <c r="A85" s="14"/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</row>
    <row r="86" spans="1:25" ht="15.75" customHeight="1">
      <c r="A86" s="14"/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</row>
    <row r="87" spans="1:25" ht="15.75" customHeight="1">
      <c r="A87" s="14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</row>
    <row r="88" spans="1:25" ht="15.75" customHeight="1">
      <c r="A88" s="14"/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</row>
    <row r="89" spans="1:25" ht="15.75" customHeight="1">
      <c r="A89" s="14"/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</row>
    <row r="90" spans="1:25" ht="15.75" customHeight="1">
      <c r="A90" s="14"/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</row>
    <row r="91" spans="1:25" ht="15.75" customHeight="1">
      <c r="A91" s="14"/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</row>
    <row r="92" spans="1:25" ht="15.75" customHeight="1">
      <c r="A92" s="14"/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</row>
    <row r="93" spans="1:25" ht="15.75" customHeight="1">
      <c r="A93" s="14"/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</row>
    <row r="94" spans="1:25" ht="15.75" customHeight="1">
      <c r="A94" s="14"/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</row>
    <row r="95" spans="1:25" ht="15.75" customHeight="1">
      <c r="A95" s="14"/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</row>
    <row r="96" spans="1:25" ht="15.75" customHeight="1">
      <c r="A96" s="14"/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</row>
    <row r="97" spans="1:25" ht="15.75" customHeight="1">
      <c r="A97" s="14"/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</row>
    <row r="98" spans="1:25" ht="15.75" customHeight="1">
      <c r="A98" s="14"/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</row>
    <row r="99" spans="1:25" ht="15.75" customHeight="1">
      <c r="A99" s="14"/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</row>
    <row r="100" spans="1:25" ht="15.75" customHeight="1">
      <c r="A100" s="14"/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</row>
    <row r="101" spans="1:25" ht="15.75" customHeight="1">
      <c r="A101" s="14"/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</row>
    <row r="102" spans="1:25" ht="15.75" customHeight="1">
      <c r="A102" s="14"/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</row>
    <row r="103" spans="1:25" ht="15.75" customHeight="1">
      <c r="A103" s="14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</row>
    <row r="104" spans="1:25" ht="15.75" customHeight="1">
      <c r="A104" s="14"/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</row>
    <row r="105" spans="1:25" ht="15.75" customHeight="1">
      <c r="A105" s="14"/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</row>
    <row r="106" spans="1:25" ht="15.75" customHeight="1">
      <c r="A106" s="14"/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</row>
    <row r="107" spans="1:25" ht="15.75" customHeight="1">
      <c r="A107" s="14"/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</row>
    <row r="108" spans="1:25" ht="15.75" customHeight="1">
      <c r="A108" s="14"/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</row>
    <row r="109" spans="1:25" ht="15.75" customHeight="1">
      <c r="A109" s="14"/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</row>
    <row r="110" spans="1:25" ht="15.75" customHeight="1">
      <c r="A110" s="14"/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</row>
    <row r="111" spans="1:25" ht="15.75" customHeight="1">
      <c r="A111" s="14"/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</row>
    <row r="112" spans="1:25" ht="15.75" customHeight="1">
      <c r="A112" s="14"/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</row>
    <row r="113" spans="1:25" ht="15.75" customHeight="1">
      <c r="A113" s="14"/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</row>
    <row r="114" spans="1:25" ht="15.75" customHeight="1">
      <c r="A114" s="14"/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</row>
    <row r="115" spans="1:25" ht="15.75" customHeight="1">
      <c r="A115" s="14"/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</row>
    <row r="116" spans="1:25" ht="15.75" customHeight="1">
      <c r="A116" s="14"/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</row>
    <row r="117" spans="1:25" ht="15.75" customHeight="1">
      <c r="A117" s="14"/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</row>
    <row r="118" spans="1:25" ht="15.75" customHeight="1">
      <c r="A118" s="14"/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</row>
    <row r="119" spans="1:25" ht="15.75" customHeight="1">
      <c r="A119" s="14"/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</row>
    <row r="120" spans="1:25" ht="15.75" customHeight="1">
      <c r="A120" s="14"/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</row>
    <row r="121" spans="1:25" ht="15.75" customHeight="1">
      <c r="A121" s="14"/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</row>
    <row r="122" spans="1:25" ht="15.75" customHeight="1">
      <c r="A122" s="14"/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</row>
    <row r="123" spans="1:25" ht="15.75" customHeight="1">
      <c r="A123" s="14"/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</row>
    <row r="124" spans="1:25" ht="15.75" customHeight="1">
      <c r="A124" s="14"/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</row>
    <row r="125" spans="1:25" ht="15.75" customHeight="1">
      <c r="A125" s="14"/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</row>
    <row r="126" spans="1:25" ht="15.75" customHeight="1">
      <c r="A126" s="14"/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</row>
    <row r="127" spans="1:25" ht="15.75" customHeight="1">
      <c r="A127" s="14"/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</row>
    <row r="128" spans="1:25" ht="15.75" customHeight="1">
      <c r="A128" s="14"/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</row>
    <row r="129" spans="1:25" ht="15.75" customHeight="1">
      <c r="A129" s="14"/>
      <c r="B129" s="14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</row>
    <row r="130" spans="1:25" ht="15.75" customHeight="1">
      <c r="A130" s="14"/>
      <c r="B130" s="14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</row>
    <row r="131" spans="1:25" ht="15.75" customHeight="1">
      <c r="A131" s="14"/>
      <c r="B131" s="14"/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  <c r="Y131" s="14"/>
    </row>
    <row r="132" spans="1:25" ht="15.75" customHeight="1">
      <c r="A132" s="14"/>
      <c r="B132" s="14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</row>
    <row r="133" spans="1:25" ht="15.75" customHeight="1">
      <c r="A133" s="14"/>
      <c r="B133" s="14"/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4"/>
    </row>
    <row r="134" spans="1:25" ht="15.75" customHeight="1">
      <c r="A134" s="14"/>
      <c r="B134" s="14"/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</row>
    <row r="135" spans="1:25" ht="15.75" customHeight="1">
      <c r="A135" s="14"/>
      <c r="B135" s="14"/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14"/>
    </row>
    <row r="136" spans="1:25" ht="15.75" customHeight="1">
      <c r="A136" s="14"/>
      <c r="B136" s="14"/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</row>
    <row r="137" spans="1:25" ht="15.75" customHeight="1">
      <c r="A137" s="14"/>
      <c r="B137" s="14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</row>
    <row r="138" spans="1:25" ht="15.75" customHeight="1">
      <c r="A138" s="14"/>
      <c r="B138" s="14"/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</row>
    <row r="139" spans="1:25" ht="15.75" customHeight="1">
      <c r="A139" s="14"/>
      <c r="B139" s="14"/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</row>
    <row r="140" spans="1:25" ht="15.75" customHeight="1">
      <c r="A140" s="14"/>
      <c r="B140" s="14"/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</row>
    <row r="141" spans="1:25" ht="15.75" customHeight="1">
      <c r="A141" s="14"/>
      <c r="B141" s="14"/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</row>
    <row r="142" spans="1:25" ht="15.75" customHeight="1">
      <c r="A142" s="14"/>
      <c r="B142" s="14"/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</row>
    <row r="143" spans="1:25" ht="15.75" customHeight="1">
      <c r="A143" s="14"/>
      <c r="B143" s="14"/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</row>
    <row r="144" spans="1:25" ht="15.75" customHeight="1">
      <c r="A144" s="14"/>
      <c r="B144" s="14"/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</row>
    <row r="145" spans="1:25" ht="15.75" customHeight="1">
      <c r="A145" s="14"/>
      <c r="B145" s="14"/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4"/>
    </row>
    <row r="146" spans="1:25" ht="15.75" customHeight="1">
      <c r="A146" s="14"/>
      <c r="B146" s="14"/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4"/>
    </row>
    <row r="147" spans="1:25" ht="15.75" customHeight="1">
      <c r="A147" s="14"/>
      <c r="B147" s="14"/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</row>
    <row r="148" spans="1:25" ht="15.75" customHeight="1">
      <c r="A148" s="14"/>
      <c r="B148" s="14"/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</row>
    <row r="149" spans="1:25" ht="15.75" customHeight="1">
      <c r="A149" s="14"/>
      <c r="B149" s="14"/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</row>
    <row r="150" spans="1:25" ht="15.75" customHeight="1">
      <c r="A150" s="14"/>
      <c r="B150" s="14"/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</row>
    <row r="151" spans="1:25" ht="15.75" customHeight="1">
      <c r="A151" s="14"/>
      <c r="B151" s="14"/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</row>
    <row r="152" spans="1:25" ht="15.75" customHeight="1">
      <c r="A152" s="14"/>
      <c r="B152" s="14"/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</row>
    <row r="153" spans="1:25" ht="15.75" customHeight="1">
      <c r="A153" s="14"/>
      <c r="B153" s="14"/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4"/>
    </row>
    <row r="154" spans="1:25" ht="15.75" customHeight="1">
      <c r="A154" s="14"/>
      <c r="B154" s="14"/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4"/>
    </row>
    <row r="155" spans="1:25" ht="15.75" customHeight="1">
      <c r="A155" s="14"/>
      <c r="B155" s="14"/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4"/>
    </row>
    <row r="156" spans="1:25" ht="15.75" customHeight="1">
      <c r="A156" s="14"/>
      <c r="B156" s="14"/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</row>
    <row r="157" spans="1:25" ht="15.75" customHeight="1">
      <c r="A157" s="14"/>
      <c r="B157" s="14"/>
      <c r="C157" s="14"/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Y157" s="14"/>
    </row>
    <row r="158" spans="1:25" ht="15.75" customHeight="1">
      <c r="A158" s="14"/>
      <c r="B158" s="14"/>
      <c r="C158" s="14"/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14"/>
    </row>
    <row r="159" spans="1:25" ht="15.75" customHeight="1">
      <c r="A159" s="14"/>
      <c r="B159" s="14"/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  <c r="Y159" s="14"/>
    </row>
    <row r="160" spans="1:25" ht="15.75" customHeight="1">
      <c r="A160" s="14"/>
      <c r="B160" s="14"/>
      <c r="C160" s="14"/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4"/>
    </row>
    <row r="161" spans="1:25" ht="15.75" customHeight="1">
      <c r="A161" s="14"/>
      <c r="B161" s="14"/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</row>
    <row r="162" spans="1:25" ht="15.75" customHeight="1">
      <c r="A162" s="14"/>
      <c r="B162" s="14"/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</row>
    <row r="163" spans="1:25" ht="15.75" customHeight="1">
      <c r="A163" s="14"/>
      <c r="B163" s="14"/>
      <c r="C163" s="14"/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  <c r="Y163" s="14"/>
    </row>
    <row r="164" spans="1:25" ht="15.75" customHeight="1">
      <c r="A164" s="14"/>
      <c r="B164" s="14"/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</row>
    <row r="165" spans="1:25" ht="15.75" customHeight="1">
      <c r="A165" s="14"/>
      <c r="B165" s="14"/>
      <c r="C165" s="14"/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  <c r="Y165" s="14"/>
    </row>
    <row r="166" spans="1:25" ht="15.75" customHeight="1">
      <c r="A166" s="14"/>
      <c r="B166" s="14"/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Y166" s="14"/>
    </row>
    <row r="167" spans="1:25" ht="15.75" customHeight="1">
      <c r="A167" s="14"/>
      <c r="B167" s="14"/>
      <c r="C167" s="14"/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  <c r="W167" s="14"/>
      <c r="X167" s="14"/>
      <c r="Y167" s="14"/>
    </row>
    <row r="168" spans="1:25" ht="15.75" customHeight="1">
      <c r="A168" s="14"/>
      <c r="B168" s="14"/>
      <c r="C168" s="14"/>
      <c r="D168" s="14"/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  <c r="W168" s="14"/>
      <c r="X168" s="14"/>
      <c r="Y168" s="14"/>
    </row>
    <row r="169" spans="1:25" ht="15.75" customHeight="1">
      <c r="A169" s="14"/>
      <c r="B169" s="14"/>
      <c r="C169" s="14"/>
      <c r="D169" s="14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  <c r="W169" s="14"/>
      <c r="X169" s="14"/>
      <c r="Y169" s="14"/>
    </row>
    <row r="170" spans="1:25" ht="15.75" customHeight="1">
      <c r="A170" s="14"/>
      <c r="B170" s="14"/>
      <c r="C170" s="14"/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  <c r="W170" s="14"/>
      <c r="X170" s="14"/>
      <c r="Y170" s="14"/>
    </row>
    <row r="171" spans="1:25" ht="15.75" customHeight="1">
      <c r="A171" s="14"/>
      <c r="B171" s="14"/>
      <c r="C171" s="14"/>
      <c r="D171" s="14"/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  <c r="W171" s="14"/>
      <c r="X171" s="14"/>
      <c r="Y171" s="14"/>
    </row>
    <row r="172" spans="1:25" ht="15.75" customHeight="1">
      <c r="A172" s="14"/>
      <c r="B172" s="14"/>
      <c r="C172" s="14"/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  <c r="W172" s="14"/>
      <c r="X172" s="14"/>
      <c r="Y172" s="14"/>
    </row>
    <row r="173" spans="1:25" ht="15.75" customHeight="1">
      <c r="A173" s="14"/>
      <c r="B173" s="14"/>
      <c r="C173" s="14"/>
      <c r="D173" s="14"/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4"/>
      <c r="W173" s="14"/>
      <c r="X173" s="14"/>
      <c r="Y173" s="14"/>
    </row>
    <row r="174" spans="1:25" ht="15.75" customHeight="1">
      <c r="A174" s="14"/>
      <c r="B174" s="14"/>
      <c r="C174" s="14"/>
      <c r="D174" s="14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  <c r="W174" s="14"/>
      <c r="X174" s="14"/>
      <c r="Y174" s="14"/>
    </row>
    <row r="175" spans="1:25" ht="15.75" customHeight="1">
      <c r="A175" s="14"/>
      <c r="B175" s="14"/>
      <c r="C175" s="14"/>
      <c r="D175" s="14"/>
      <c r="E175" s="14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  <c r="R175" s="14"/>
      <c r="S175" s="14"/>
      <c r="T175" s="14"/>
      <c r="U175" s="14"/>
      <c r="V175" s="14"/>
      <c r="W175" s="14"/>
      <c r="X175" s="14"/>
      <c r="Y175" s="14"/>
    </row>
    <row r="176" spans="1:25" ht="15.75" customHeight="1">
      <c r="A176" s="14"/>
      <c r="B176" s="14"/>
      <c r="C176" s="14"/>
      <c r="D176" s="14"/>
      <c r="E176" s="14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14"/>
      <c r="W176" s="14"/>
      <c r="X176" s="14"/>
      <c r="Y176" s="14"/>
    </row>
    <row r="177" spans="1:25" ht="15.75" customHeight="1">
      <c r="A177" s="14"/>
      <c r="B177" s="14"/>
      <c r="C177" s="14"/>
      <c r="D177" s="14"/>
      <c r="E177" s="14"/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4"/>
      <c r="R177" s="14"/>
      <c r="S177" s="14"/>
      <c r="T177" s="14"/>
      <c r="U177" s="14"/>
      <c r="V177" s="14"/>
      <c r="W177" s="14"/>
      <c r="X177" s="14"/>
      <c r="Y177" s="14"/>
    </row>
    <row r="178" spans="1:25" ht="15.75" customHeight="1">
      <c r="A178" s="14"/>
      <c r="B178" s="14"/>
      <c r="C178" s="14"/>
      <c r="D178" s="14"/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4"/>
      <c r="R178" s="14"/>
      <c r="S178" s="14"/>
      <c r="T178" s="14"/>
      <c r="U178" s="14"/>
      <c r="V178" s="14"/>
      <c r="W178" s="14"/>
      <c r="X178" s="14"/>
      <c r="Y178" s="14"/>
    </row>
    <row r="179" spans="1:25" ht="15.75" customHeight="1">
      <c r="A179" s="14"/>
      <c r="B179" s="14"/>
      <c r="C179" s="14"/>
      <c r="D179" s="14"/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4"/>
      <c r="W179" s="14"/>
      <c r="X179" s="14"/>
      <c r="Y179" s="14"/>
    </row>
    <row r="180" spans="1:25" ht="15.75" customHeight="1">
      <c r="A180" s="14"/>
      <c r="B180" s="14"/>
      <c r="C180" s="14"/>
      <c r="D180" s="14"/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/>
      <c r="W180" s="14"/>
      <c r="X180" s="14"/>
      <c r="Y180" s="14"/>
    </row>
    <row r="181" spans="1:25" ht="15.75" customHeight="1">
      <c r="A181" s="14"/>
      <c r="B181" s="14"/>
      <c r="C181" s="14"/>
      <c r="D181" s="14"/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4"/>
      <c r="W181" s="14"/>
      <c r="X181" s="14"/>
      <c r="Y181" s="14"/>
    </row>
    <row r="182" spans="1:25" ht="15.75" customHeight="1">
      <c r="A182" s="14"/>
      <c r="B182" s="14"/>
      <c r="C182" s="14"/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  <c r="W182" s="14"/>
      <c r="X182" s="14"/>
      <c r="Y182" s="14"/>
    </row>
    <row r="183" spans="1:25" ht="15.75" customHeight="1">
      <c r="A183" s="14"/>
      <c r="B183" s="14"/>
      <c r="C183" s="14"/>
      <c r="D183" s="14"/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V183" s="14"/>
      <c r="W183" s="14"/>
      <c r="X183" s="14"/>
      <c r="Y183" s="14"/>
    </row>
    <row r="184" spans="1:25" ht="15.75" customHeight="1">
      <c r="A184" s="14"/>
      <c r="B184" s="14"/>
      <c r="C184" s="14"/>
      <c r="D184" s="14"/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4"/>
      <c r="W184" s="14"/>
      <c r="X184" s="14"/>
      <c r="Y184" s="14"/>
    </row>
    <row r="185" spans="1:25" ht="15.75" customHeight="1">
      <c r="A185" s="14"/>
      <c r="B185" s="14"/>
      <c r="C185" s="14"/>
      <c r="D185" s="14"/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4"/>
      <c r="R185" s="14"/>
      <c r="S185" s="14"/>
      <c r="T185" s="14"/>
      <c r="U185" s="14"/>
      <c r="V185" s="14"/>
      <c r="W185" s="14"/>
      <c r="X185" s="14"/>
      <c r="Y185" s="14"/>
    </row>
    <row r="186" spans="1:25" ht="15.75" customHeight="1">
      <c r="A186" s="14"/>
      <c r="B186" s="14"/>
      <c r="C186" s="14"/>
      <c r="D186" s="14"/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V186" s="14"/>
      <c r="W186" s="14"/>
      <c r="X186" s="14"/>
      <c r="Y186" s="14"/>
    </row>
    <row r="187" spans="1:25" ht="15.75" customHeight="1">
      <c r="A187" s="14"/>
      <c r="B187" s="14"/>
      <c r="C187" s="14"/>
      <c r="D187" s="14"/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4"/>
      <c r="R187" s="14"/>
      <c r="S187" s="14"/>
      <c r="T187" s="14"/>
      <c r="U187" s="14"/>
      <c r="V187" s="14"/>
      <c r="W187" s="14"/>
      <c r="X187" s="14"/>
      <c r="Y187" s="14"/>
    </row>
    <row r="188" spans="1:25" ht="15.75" customHeight="1">
      <c r="A188" s="14"/>
      <c r="B188" s="14"/>
      <c r="C188" s="14"/>
      <c r="D188" s="14"/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V188" s="14"/>
      <c r="W188" s="14"/>
      <c r="X188" s="14"/>
      <c r="Y188" s="14"/>
    </row>
    <row r="189" spans="1:25" ht="15.75" customHeight="1">
      <c r="A189" s="14"/>
      <c r="B189" s="14"/>
      <c r="C189" s="14"/>
      <c r="D189" s="14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  <c r="W189" s="14"/>
      <c r="X189" s="14"/>
      <c r="Y189" s="14"/>
    </row>
    <row r="190" spans="1:25" ht="15.75" customHeight="1">
      <c r="A190" s="14"/>
      <c r="B190" s="14"/>
      <c r="C190" s="14"/>
      <c r="D190" s="14"/>
      <c r="E190" s="14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4"/>
      <c r="W190" s="14"/>
      <c r="X190" s="14"/>
      <c r="Y190" s="14"/>
    </row>
    <row r="191" spans="1:25" ht="15.75" customHeight="1">
      <c r="A191" s="14"/>
      <c r="B191" s="14"/>
      <c r="C191" s="14"/>
      <c r="D191" s="14"/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V191" s="14"/>
      <c r="W191" s="14"/>
      <c r="X191" s="14"/>
      <c r="Y191" s="14"/>
    </row>
    <row r="192" spans="1:25" ht="15.75" customHeight="1">
      <c r="A192" s="14"/>
      <c r="B192" s="14"/>
      <c r="C192" s="14"/>
      <c r="D192" s="14"/>
      <c r="E192" s="14"/>
      <c r="F192" s="14"/>
      <c r="G192" s="14"/>
      <c r="H192" s="14"/>
      <c r="I192" s="14"/>
      <c r="J192" s="14"/>
      <c r="K192" s="14"/>
      <c r="L192" s="14"/>
      <c r="M192" s="14"/>
      <c r="N192" s="14"/>
      <c r="O192" s="14"/>
      <c r="P192" s="14"/>
      <c r="Q192" s="14"/>
      <c r="R192" s="14"/>
      <c r="S192" s="14"/>
      <c r="T192" s="14"/>
      <c r="U192" s="14"/>
      <c r="V192" s="14"/>
      <c r="W192" s="14"/>
      <c r="X192" s="14"/>
      <c r="Y192" s="14"/>
    </row>
    <row r="193" spans="1:25" ht="15.75" customHeight="1">
      <c r="A193" s="14"/>
      <c r="B193" s="14"/>
      <c r="C193" s="14"/>
      <c r="D193" s="14"/>
      <c r="E193" s="14"/>
      <c r="F193" s="14"/>
      <c r="G193" s="14"/>
      <c r="H193" s="14"/>
      <c r="I193" s="14"/>
      <c r="J193" s="14"/>
      <c r="K193" s="14"/>
      <c r="L193" s="14"/>
      <c r="M193" s="14"/>
      <c r="N193" s="14"/>
      <c r="O193" s="14"/>
      <c r="P193" s="14"/>
      <c r="Q193" s="14"/>
      <c r="R193" s="14"/>
      <c r="S193" s="14"/>
      <c r="T193" s="14"/>
      <c r="U193" s="14"/>
      <c r="V193" s="14"/>
      <c r="W193" s="14"/>
      <c r="X193" s="14"/>
      <c r="Y193" s="14"/>
    </row>
    <row r="194" spans="1:25" ht="15.75" customHeight="1">
      <c r="A194" s="14"/>
      <c r="B194" s="14"/>
      <c r="C194" s="14"/>
      <c r="D194" s="14"/>
      <c r="E194" s="14"/>
      <c r="F194" s="14"/>
      <c r="G194" s="14"/>
      <c r="H194" s="14"/>
      <c r="I194" s="14"/>
      <c r="J194" s="14"/>
      <c r="K194" s="14"/>
      <c r="L194" s="14"/>
      <c r="M194" s="14"/>
      <c r="N194" s="14"/>
      <c r="O194" s="14"/>
      <c r="P194" s="14"/>
      <c r="Q194" s="14"/>
      <c r="R194" s="14"/>
      <c r="S194" s="14"/>
      <c r="T194" s="14"/>
      <c r="U194" s="14"/>
      <c r="V194" s="14"/>
      <c r="W194" s="14"/>
      <c r="X194" s="14"/>
      <c r="Y194" s="14"/>
    </row>
    <row r="195" spans="1:25" ht="15.75" customHeight="1">
      <c r="A195" s="14"/>
      <c r="B195" s="14"/>
      <c r="C195" s="14"/>
      <c r="D195" s="14"/>
      <c r="E195" s="14"/>
      <c r="F195" s="14"/>
      <c r="G195" s="14"/>
      <c r="H195" s="14"/>
      <c r="I195" s="14"/>
      <c r="J195" s="14"/>
      <c r="K195" s="14"/>
      <c r="L195" s="14"/>
      <c r="M195" s="14"/>
      <c r="N195" s="14"/>
      <c r="O195" s="14"/>
      <c r="P195" s="14"/>
      <c r="Q195" s="14"/>
      <c r="R195" s="14"/>
      <c r="S195" s="14"/>
      <c r="T195" s="14"/>
      <c r="U195" s="14"/>
      <c r="V195" s="14"/>
      <c r="W195" s="14"/>
      <c r="X195" s="14"/>
      <c r="Y195" s="14"/>
    </row>
    <row r="196" spans="1:25" ht="15.75" customHeight="1">
      <c r="A196" s="14"/>
      <c r="B196" s="14"/>
      <c r="C196" s="14"/>
      <c r="D196" s="14"/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  <c r="W196" s="14"/>
      <c r="X196" s="14"/>
      <c r="Y196" s="14"/>
    </row>
    <row r="197" spans="1:25" ht="15.75" customHeight="1">
      <c r="A197" s="14"/>
      <c r="B197" s="14"/>
      <c r="C197" s="14"/>
      <c r="D197" s="14"/>
      <c r="E197" s="14"/>
      <c r="F197" s="14"/>
      <c r="G197" s="14"/>
      <c r="H197" s="14"/>
      <c r="I197" s="14"/>
      <c r="J197" s="14"/>
      <c r="K197" s="14"/>
      <c r="L197" s="14"/>
      <c r="M197" s="14"/>
      <c r="N197" s="14"/>
      <c r="O197" s="14"/>
      <c r="P197" s="14"/>
      <c r="Q197" s="14"/>
      <c r="R197" s="14"/>
      <c r="S197" s="14"/>
      <c r="T197" s="14"/>
      <c r="U197" s="14"/>
      <c r="V197" s="14"/>
      <c r="W197" s="14"/>
      <c r="X197" s="14"/>
      <c r="Y197" s="14"/>
    </row>
    <row r="198" spans="1:25" ht="15.75" customHeight="1">
      <c r="A198" s="14"/>
      <c r="B198" s="14"/>
      <c r="C198" s="14"/>
      <c r="D198" s="14"/>
      <c r="E198" s="14"/>
      <c r="F198" s="14"/>
      <c r="G198" s="14"/>
      <c r="H198" s="14"/>
      <c r="I198" s="14"/>
      <c r="J198" s="14"/>
      <c r="K198" s="14"/>
      <c r="L198" s="14"/>
      <c r="M198" s="14"/>
      <c r="N198" s="14"/>
      <c r="O198" s="14"/>
      <c r="P198" s="14"/>
      <c r="Q198" s="14"/>
      <c r="R198" s="14"/>
      <c r="S198" s="14"/>
      <c r="T198" s="14"/>
      <c r="U198" s="14"/>
      <c r="V198" s="14"/>
      <c r="W198" s="14"/>
      <c r="X198" s="14"/>
      <c r="Y198" s="14"/>
    </row>
    <row r="199" spans="1:25" ht="15.75" customHeight="1">
      <c r="A199" s="14"/>
      <c r="B199" s="14"/>
      <c r="C199" s="14"/>
      <c r="D199" s="14"/>
      <c r="E199" s="14"/>
      <c r="F199" s="14"/>
      <c r="G199" s="14"/>
      <c r="H199" s="14"/>
      <c r="I199" s="14"/>
      <c r="J199" s="14"/>
      <c r="K199" s="14"/>
      <c r="L199" s="14"/>
      <c r="M199" s="14"/>
      <c r="N199" s="14"/>
      <c r="O199" s="14"/>
      <c r="P199" s="14"/>
      <c r="Q199" s="14"/>
      <c r="R199" s="14"/>
      <c r="S199" s="14"/>
      <c r="T199" s="14"/>
      <c r="U199" s="14"/>
      <c r="V199" s="14"/>
      <c r="W199" s="14"/>
      <c r="X199" s="14"/>
      <c r="Y199" s="14"/>
    </row>
    <row r="200" spans="1:25" ht="15.75" customHeight="1">
      <c r="A200" s="14"/>
      <c r="B200" s="14"/>
      <c r="C200" s="14"/>
      <c r="D200" s="14"/>
      <c r="E200" s="14"/>
      <c r="F200" s="14"/>
      <c r="G200" s="14"/>
      <c r="H200" s="14"/>
      <c r="I200" s="14"/>
      <c r="J200" s="14"/>
      <c r="K200" s="14"/>
      <c r="L200" s="14"/>
      <c r="M200" s="14"/>
      <c r="N200" s="14"/>
      <c r="O200" s="14"/>
      <c r="P200" s="14"/>
      <c r="Q200" s="14"/>
      <c r="R200" s="14"/>
      <c r="S200" s="14"/>
      <c r="T200" s="14"/>
      <c r="U200" s="14"/>
      <c r="V200" s="14"/>
      <c r="W200" s="14"/>
      <c r="X200" s="14"/>
      <c r="Y200" s="14"/>
    </row>
    <row r="201" spans="1:25" ht="15.75" customHeight="1">
      <c r="A201" s="14"/>
      <c r="B201" s="14"/>
      <c r="C201" s="14"/>
      <c r="D201" s="14"/>
      <c r="E201" s="14"/>
      <c r="F201" s="14"/>
      <c r="G201" s="14"/>
      <c r="H201" s="14"/>
      <c r="I201" s="14"/>
      <c r="J201" s="14"/>
      <c r="K201" s="14"/>
      <c r="L201" s="14"/>
      <c r="M201" s="14"/>
      <c r="N201" s="14"/>
      <c r="O201" s="14"/>
      <c r="P201" s="14"/>
      <c r="Q201" s="14"/>
      <c r="R201" s="14"/>
      <c r="S201" s="14"/>
      <c r="T201" s="14"/>
      <c r="U201" s="14"/>
      <c r="V201" s="14"/>
      <c r="W201" s="14"/>
      <c r="X201" s="14"/>
      <c r="Y201" s="14"/>
    </row>
    <row r="202" spans="1:25" ht="15.75" customHeight="1">
      <c r="A202" s="14"/>
      <c r="B202" s="14"/>
      <c r="C202" s="14"/>
      <c r="D202" s="14"/>
      <c r="E202" s="14"/>
      <c r="F202" s="14"/>
      <c r="G202" s="14"/>
      <c r="H202" s="14"/>
      <c r="I202" s="14"/>
      <c r="J202" s="14"/>
      <c r="K202" s="14"/>
      <c r="L202" s="14"/>
      <c r="M202" s="14"/>
      <c r="N202" s="14"/>
      <c r="O202" s="14"/>
      <c r="P202" s="14"/>
      <c r="Q202" s="14"/>
      <c r="R202" s="14"/>
      <c r="S202" s="14"/>
      <c r="T202" s="14"/>
      <c r="U202" s="14"/>
      <c r="V202" s="14"/>
      <c r="W202" s="14"/>
      <c r="X202" s="14"/>
      <c r="Y202" s="14"/>
    </row>
    <row r="203" spans="1:25" ht="15.75" customHeight="1">
      <c r="A203" s="14"/>
      <c r="B203" s="14"/>
      <c r="C203" s="14"/>
      <c r="D203" s="14"/>
      <c r="E203" s="14"/>
      <c r="F203" s="14"/>
      <c r="G203" s="14"/>
      <c r="H203" s="14"/>
      <c r="I203" s="14"/>
      <c r="J203" s="14"/>
      <c r="K203" s="14"/>
      <c r="L203" s="14"/>
      <c r="M203" s="14"/>
      <c r="N203" s="14"/>
      <c r="O203" s="14"/>
      <c r="P203" s="14"/>
      <c r="Q203" s="14"/>
      <c r="R203" s="14"/>
      <c r="S203" s="14"/>
      <c r="T203" s="14"/>
      <c r="U203" s="14"/>
      <c r="V203" s="14"/>
      <c r="W203" s="14"/>
      <c r="X203" s="14"/>
      <c r="Y203" s="14"/>
    </row>
    <row r="204" spans="1:25" ht="15.75" customHeight="1">
      <c r="A204" s="14"/>
      <c r="B204" s="14"/>
      <c r="C204" s="14"/>
      <c r="D204" s="14"/>
      <c r="E204" s="14"/>
      <c r="F204" s="14"/>
      <c r="G204" s="14"/>
      <c r="H204" s="14"/>
      <c r="I204" s="14"/>
      <c r="J204" s="14"/>
      <c r="K204" s="14"/>
      <c r="L204" s="14"/>
      <c r="M204" s="14"/>
      <c r="N204" s="14"/>
      <c r="O204" s="14"/>
      <c r="P204" s="14"/>
      <c r="Q204" s="14"/>
      <c r="R204" s="14"/>
      <c r="S204" s="14"/>
      <c r="T204" s="14"/>
      <c r="U204" s="14"/>
      <c r="V204" s="14"/>
      <c r="W204" s="14"/>
      <c r="X204" s="14"/>
      <c r="Y204" s="14"/>
    </row>
    <row r="205" spans="1:25" ht="15.75" customHeight="1">
      <c r="A205" s="14"/>
      <c r="B205" s="14"/>
      <c r="C205" s="14"/>
      <c r="D205" s="14"/>
      <c r="E205" s="14"/>
      <c r="F205" s="14"/>
      <c r="G205" s="14"/>
      <c r="H205" s="14"/>
      <c r="I205" s="14"/>
      <c r="J205" s="14"/>
      <c r="K205" s="14"/>
      <c r="L205" s="14"/>
      <c r="M205" s="14"/>
      <c r="N205" s="14"/>
      <c r="O205" s="14"/>
      <c r="P205" s="14"/>
      <c r="Q205" s="14"/>
      <c r="R205" s="14"/>
      <c r="S205" s="14"/>
      <c r="T205" s="14"/>
      <c r="U205" s="14"/>
      <c r="V205" s="14"/>
      <c r="W205" s="14"/>
      <c r="X205" s="14"/>
      <c r="Y205" s="14"/>
    </row>
    <row r="206" spans="1:25" ht="15.75" customHeight="1">
      <c r="A206" s="14"/>
      <c r="B206" s="14"/>
      <c r="C206" s="14"/>
      <c r="D206" s="14"/>
      <c r="E206" s="14"/>
      <c r="F206" s="14"/>
      <c r="G206" s="14"/>
      <c r="H206" s="14"/>
      <c r="I206" s="14"/>
      <c r="J206" s="14"/>
      <c r="K206" s="14"/>
      <c r="L206" s="14"/>
      <c r="M206" s="14"/>
      <c r="N206" s="14"/>
      <c r="O206" s="14"/>
      <c r="P206" s="14"/>
      <c r="Q206" s="14"/>
      <c r="R206" s="14"/>
      <c r="S206" s="14"/>
      <c r="T206" s="14"/>
      <c r="U206" s="14"/>
      <c r="V206" s="14"/>
      <c r="W206" s="14"/>
      <c r="X206" s="14"/>
      <c r="Y206" s="14"/>
    </row>
    <row r="207" spans="1:25" ht="15.75" customHeight="1">
      <c r="A207" s="14"/>
      <c r="B207" s="14"/>
      <c r="C207" s="14"/>
      <c r="D207" s="14"/>
      <c r="E207" s="14"/>
      <c r="F207" s="14"/>
      <c r="G207" s="14"/>
      <c r="H207" s="14"/>
      <c r="I207" s="14"/>
      <c r="J207" s="14"/>
      <c r="K207" s="14"/>
      <c r="L207" s="14"/>
      <c r="M207" s="14"/>
      <c r="N207" s="14"/>
      <c r="O207" s="14"/>
      <c r="P207" s="14"/>
      <c r="Q207" s="14"/>
      <c r="R207" s="14"/>
      <c r="S207" s="14"/>
      <c r="T207" s="14"/>
      <c r="U207" s="14"/>
      <c r="V207" s="14"/>
      <c r="W207" s="14"/>
      <c r="X207" s="14"/>
      <c r="Y207" s="14"/>
    </row>
    <row r="208" spans="1:25" ht="15.75" customHeight="1">
      <c r="A208" s="14"/>
      <c r="B208" s="14"/>
      <c r="C208" s="14"/>
      <c r="D208" s="14"/>
      <c r="E208" s="14"/>
      <c r="F208" s="14"/>
      <c r="G208" s="14"/>
      <c r="H208" s="14"/>
      <c r="I208" s="14"/>
      <c r="J208" s="14"/>
      <c r="K208" s="14"/>
      <c r="L208" s="14"/>
      <c r="M208" s="14"/>
      <c r="N208" s="14"/>
      <c r="O208" s="14"/>
      <c r="P208" s="14"/>
      <c r="Q208" s="14"/>
      <c r="R208" s="14"/>
      <c r="S208" s="14"/>
      <c r="T208" s="14"/>
      <c r="U208" s="14"/>
      <c r="V208" s="14"/>
      <c r="W208" s="14"/>
      <c r="X208" s="14"/>
      <c r="Y208" s="14"/>
    </row>
    <row r="209" spans="1:25" ht="15.75" customHeight="1">
      <c r="A209" s="14"/>
      <c r="B209" s="14"/>
      <c r="C209" s="14"/>
      <c r="D209" s="14"/>
      <c r="E209" s="14"/>
      <c r="F209" s="14"/>
      <c r="G209" s="14"/>
      <c r="H209" s="14"/>
      <c r="I209" s="14"/>
      <c r="J209" s="14"/>
      <c r="K209" s="14"/>
      <c r="L209" s="14"/>
      <c r="M209" s="14"/>
      <c r="N209" s="14"/>
      <c r="O209" s="14"/>
      <c r="P209" s="14"/>
      <c r="Q209" s="14"/>
      <c r="R209" s="14"/>
      <c r="S209" s="14"/>
      <c r="T209" s="14"/>
      <c r="U209" s="14"/>
      <c r="V209" s="14"/>
      <c r="W209" s="14"/>
      <c r="X209" s="14"/>
      <c r="Y209" s="14"/>
    </row>
    <row r="210" spans="1:25" ht="15.75" customHeight="1">
      <c r="A210" s="14"/>
      <c r="B210" s="14"/>
      <c r="C210" s="14"/>
      <c r="D210" s="14"/>
      <c r="E210" s="14"/>
      <c r="F210" s="14"/>
      <c r="G210" s="14"/>
      <c r="H210" s="14"/>
      <c r="I210" s="14"/>
      <c r="J210" s="14"/>
      <c r="K210" s="14"/>
      <c r="L210" s="14"/>
      <c r="M210" s="14"/>
      <c r="N210" s="14"/>
      <c r="O210" s="14"/>
      <c r="P210" s="14"/>
      <c r="Q210" s="14"/>
      <c r="R210" s="14"/>
      <c r="S210" s="14"/>
      <c r="T210" s="14"/>
      <c r="U210" s="14"/>
      <c r="V210" s="14"/>
      <c r="W210" s="14"/>
      <c r="X210" s="14"/>
      <c r="Y210" s="14"/>
    </row>
    <row r="211" spans="1:25" ht="15.75" customHeight="1">
      <c r="A211" s="14"/>
      <c r="B211" s="14"/>
      <c r="C211" s="14"/>
      <c r="D211" s="14"/>
      <c r="E211" s="14"/>
      <c r="F211" s="14"/>
      <c r="G211" s="14"/>
      <c r="H211" s="14"/>
      <c r="I211" s="14"/>
      <c r="J211" s="14"/>
      <c r="K211" s="14"/>
      <c r="L211" s="14"/>
      <c r="M211" s="14"/>
      <c r="N211" s="14"/>
      <c r="O211" s="14"/>
      <c r="P211" s="14"/>
      <c r="Q211" s="14"/>
      <c r="R211" s="14"/>
      <c r="S211" s="14"/>
      <c r="T211" s="14"/>
      <c r="U211" s="14"/>
      <c r="V211" s="14"/>
      <c r="W211" s="14"/>
      <c r="X211" s="14"/>
      <c r="Y211" s="14"/>
    </row>
    <row r="212" spans="1:25" ht="15.75" customHeight="1">
      <c r="A212" s="14"/>
      <c r="B212" s="14"/>
      <c r="C212" s="14"/>
      <c r="D212" s="14"/>
      <c r="E212" s="14"/>
      <c r="F212" s="14"/>
      <c r="G212" s="14"/>
      <c r="H212" s="14"/>
      <c r="I212" s="14"/>
      <c r="J212" s="14"/>
      <c r="K212" s="14"/>
      <c r="L212" s="14"/>
      <c r="M212" s="14"/>
      <c r="N212" s="14"/>
      <c r="O212" s="14"/>
      <c r="P212" s="14"/>
      <c r="Q212" s="14"/>
      <c r="R212" s="14"/>
      <c r="S212" s="14"/>
      <c r="T212" s="14"/>
      <c r="U212" s="14"/>
      <c r="V212" s="14"/>
      <c r="W212" s="14"/>
      <c r="X212" s="14"/>
      <c r="Y212" s="14"/>
    </row>
    <row r="213" spans="1:25" ht="15.75" customHeight="1">
      <c r="A213" s="14"/>
      <c r="B213" s="14"/>
      <c r="C213" s="14"/>
      <c r="D213" s="14"/>
      <c r="E213" s="14"/>
      <c r="F213" s="14"/>
      <c r="G213" s="14"/>
      <c r="H213" s="14"/>
      <c r="I213" s="14"/>
      <c r="J213" s="14"/>
      <c r="K213" s="14"/>
      <c r="L213" s="14"/>
      <c r="M213" s="14"/>
      <c r="N213" s="14"/>
      <c r="O213" s="14"/>
      <c r="P213" s="14"/>
      <c r="Q213" s="14"/>
      <c r="R213" s="14"/>
      <c r="S213" s="14"/>
      <c r="T213" s="14"/>
      <c r="U213" s="14"/>
      <c r="V213" s="14"/>
      <c r="W213" s="14"/>
      <c r="X213" s="14"/>
      <c r="Y213" s="14"/>
    </row>
    <row r="214" spans="1:25" ht="15.75" customHeight="1">
      <c r="A214" s="14"/>
      <c r="B214" s="14"/>
      <c r="C214" s="14"/>
      <c r="D214" s="14"/>
      <c r="E214" s="14"/>
      <c r="F214" s="14"/>
      <c r="G214" s="14"/>
      <c r="H214" s="14"/>
      <c r="I214" s="14"/>
      <c r="J214" s="14"/>
      <c r="K214" s="14"/>
      <c r="L214" s="14"/>
      <c r="M214" s="14"/>
      <c r="N214" s="14"/>
      <c r="O214" s="14"/>
      <c r="P214" s="14"/>
      <c r="Q214" s="14"/>
      <c r="R214" s="14"/>
      <c r="S214" s="14"/>
      <c r="T214" s="14"/>
      <c r="U214" s="14"/>
      <c r="V214" s="14"/>
      <c r="W214" s="14"/>
      <c r="X214" s="14"/>
      <c r="Y214" s="14"/>
    </row>
    <row r="215" spans="1:25" ht="15.75" customHeight="1">
      <c r="A215" s="14"/>
      <c r="B215" s="14"/>
      <c r="C215" s="14"/>
      <c r="D215" s="14"/>
      <c r="E215" s="14"/>
      <c r="F215" s="14"/>
      <c r="G215" s="14"/>
      <c r="H215" s="14"/>
      <c r="I215" s="14"/>
      <c r="J215" s="14"/>
      <c r="K215" s="14"/>
      <c r="L215" s="14"/>
      <c r="M215" s="14"/>
      <c r="N215" s="14"/>
      <c r="O215" s="14"/>
      <c r="P215" s="14"/>
      <c r="Q215" s="14"/>
      <c r="R215" s="14"/>
      <c r="S215" s="14"/>
      <c r="T215" s="14"/>
      <c r="U215" s="14"/>
      <c r="V215" s="14"/>
      <c r="W215" s="14"/>
      <c r="X215" s="14"/>
      <c r="Y215" s="14"/>
    </row>
    <row r="216" spans="1:25" ht="15.75" customHeight="1">
      <c r="A216" s="14"/>
      <c r="B216" s="14"/>
      <c r="C216" s="14"/>
      <c r="D216" s="14"/>
      <c r="E216" s="14"/>
      <c r="F216" s="14"/>
      <c r="G216" s="14"/>
      <c r="H216" s="14"/>
      <c r="I216" s="14"/>
      <c r="J216" s="14"/>
      <c r="K216" s="14"/>
      <c r="L216" s="14"/>
      <c r="M216" s="14"/>
      <c r="N216" s="14"/>
      <c r="O216" s="14"/>
      <c r="P216" s="14"/>
      <c r="Q216" s="14"/>
      <c r="R216" s="14"/>
      <c r="S216" s="14"/>
      <c r="T216" s="14"/>
      <c r="U216" s="14"/>
      <c r="V216" s="14"/>
      <c r="W216" s="14"/>
      <c r="X216" s="14"/>
      <c r="Y216" s="14"/>
    </row>
    <row r="217" spans="1:25" ht="15.75" customHeight="1">
      <c r="A217" s="14"/>
      <c r="B217" s="14"/>
      <c r="C217" s="14"/>
      <c r="D217" s="14"/>
      <c r="E217" s="14"/>
      <c r="F217" s="14"/>
      <c r="G217" s="14"/>
      <c r="H217" s="14"/>
      <c r="I217" s="14"/>
      <c r="J217" s="14"/>
      <c r="K217" s="14"/>
      <c r="L217" s="14"/>
      <c r="M217" s="14"/>
      <c r="N217" s="14"/>
      <c r="O217" s="14"/>
      <c r="P217" s="14"/>
      <c r="Q217" s="14"/>
      <c r="R217" s="14"/>
      <c r="S217" s="14"/>
      <c r="T217" s="14"/>
      <c r="U217" s="14"/>
      <c r="V217" s="14"/>
      <c r="W217" s="14"/>
      <c r="X217" s="14"/>
      <c r="Y217" s="14"/>
    </row>
    <row r="218" spans="1:25" ht="15.75" customHeight="1">
      <c r="A218" s="14"/>
      <c r="B218" s="14"/>
      <c r="C218" s="14"/>
      <c r="D218" s="14"/>
      <c r="E218" s="14"/>
      <c r="F218" s="14"/>
      <c r="G218" s="14"/>
      <c r="H218" s="14"/>
      <c r="I218" s="14"/>
      <c r="J218" s="14"/>
      <c r="K218" s="14"/>
      <c r="L218" s="14"/>
      <c r="M218" s="14"/>
      <c r="N218" s="14"/>
      <c r="O218" s="14"/>
      <c r="P218" s="14"/>
      <c r="Q218" s="14"/>
      <c r="R218" s="14"/>
      <c r="S218" s="14"/>
      <c r="T218" s="14"/>
      <c r="U218" s="14"/>
      <c r="V218" s="14"/>
      <c r="W218" s="14"/>
      <c r="X218" s="14"/>
      <c r="Y218" s="14"/>
    </row>
    <row r="219" spans="1:25" ht="15.75" customHeight="1">
      <c r="A219" s="14"/>
      <c r="B219" s="14"/>
      <c r="C219" s="14"/>
      <c r="D219" s="14"/>
      <c r="E219" s="14"/>
      <c r="F219" s="14"/>
      <c r="G219" s="14"/>
      <c r="H219" s="14"/>
      <c r="I219" s="14"/>
      <c r="J219" s="14"/>
      <c r="K219" s="14"/>
      <c r="L219" s="14"/>
      <c r="M219" s="14"/>
      <c r="N219" s="14"/>
      <c r="O219" s="14"/>
      <c r="P219" s="14"/>
      <c r="Q219" s="14"/>
      <c r="R219" s="14"/>
      <c r="S219" s="14"/>
      <c r="T219" s="14"/>
      <c r="U219" s="14"/>
      <c r="V219" s="14"/>
      <c r="W219" s="14"/>
      <c r="X219" s="14"/>
      <c r="Y219" s="14"/>
    </row>
    <row r="220" spans="1:25" ht="15.75" customHeight="1">
      <c r="A220" s="14"/>
      <c r="B220" s="14"/>
      <c r="C220" s="14"/>
      <c r="D220" s="14"/>
      <c r="E220" s="14"/>
      <c r="F220" s="14"/>
      <c r="G220" s="14"/>
      <c r="H220" s="14"/>
      <c r="I220" s="14"/>
      <c r="J220" s="14"/>
      <c r="K220" s="14"/>
      <c r="L220" s="14"/>
      <c r="M220" s="14"/>
      <c r="N220" s="14"/>
      <c r="O220" s="14"/>
      <c r="P220" s="14"/>
      <c r="Q220" s="14"/>
      <c r="R220" s="14"/>
      <c r="S220" s="14"/>
      <c r="T220" s="14"/>
      <c r="U220" s="14"/>
      <c r="V220" s="14"/>
      <c r="W220" s="14"/>
      <c r="X220" s="14"/>
      <c r="Y220" s="14"/>
    </row>
    <row r="221" spans="1:25" ht="15.75" customHeight="1">
      <c r="A221" s="14"/>
      <c r="B221" s="14"/>
      <c r="C221" s="14"/>
      <c r="D221" s="14"/>
      <c r="E221" s="14"/>
      <c r="F221" s="14"/>
      <c r="G221" s="14"/>
      <c r="H221" s="14"/>
      <c r="I221" s="14"/>
      <c r="J221" s="14"/>
      <c r="K221" s="14"/>
      <c r="L221" s="14"/>
      <c r="M221" s="14"/>
      <c r="N221" s="14"/>
      <c r="O221" s="14"/>
      <c r="P221" s="14"/>
      <c r="Q221" s="14"/>
      <c r="R221" s="14"/>
      <c r="S221" s="14"/>
      <c r="T221" s="14"/>
      <c r="U221" s="14"/>
      <c r="V221" s="14"/>
      <c r="W221" s="14"/>
      <c r="X221" s="14"/>
      <c r="Y221" s="14"/>
    </row>
    <row r="222" spans="1:25" ht="15.75" customHeight="1">
      <c r="A222" s="14"/>
      <c r="B222" s="14"/>
      <c r="C222" s="14"/>
      <c r="D222" s="14"/>
      <c r="E222" s="14"/>
      <c r="F222" s="14"/>
      <c r="G222" s="14"/>
      <c r="H222" s="14"/>
      <c r="I222" s="14"/>
      <c r="J222" s="14"/>
      <c r="K222" s="14"/>
      <c r="L222" s="14"/>
      <c r="M222" s="14"/>
      <c r="N222" s="14"/>
      <c r="O222" s="14"/>
      <c r="P222" s="14"/>
      <c r="Q222" s="14"/>
      <c r="R222" s="14"/>
      <c r="S222" s="14"/>
      <c r="T222" s="14"/>
      <c r="U222" s="14"/>
      <c r="V222" s="14"/>
      <c r="W222" s="14"/>
      <c r="X222" s="14"/>
      <c r="Y222" s="14"/>
    </row>
    <row r="223" spans="1:25" ht="15.75" customHeight="1">
      <c r="A223" s="14"/>
      <c r="B223" s="14"/>
      <c r="C223" s="14"/>
      <c r="D223" s="14"/>
      <c r="E223" s="14"/>
      <c r="F223" s="14"/>
      <c r="G223" s="14"/>
      <c r="H223" s="14"/>
      <c r="I223" s="14"/>
      <c r="J223" s="14"/>
      <c r="K223" s="14"/>
      <c r="L223" s="14"/>
      <c r="M223" s="14"/>
      <c r="N223" s="14"/>
      <c r="O223" s="14"/>
      <c r="P223" s="14"/>
      <c r="Q223" s="14"/>
      <c r="R223" s="14"/>
      <c r="S223" s="14"/>
      <c r="T223" s="14"/>
      <c r="U223" s="14"/>
      <c r="V223" s="14"/>
      <c r="W223" s="14"/>
      <c r="X223" s="14"/>
      <c r="Y223" s="14"/>
    </row>
    <row r="224" spans="1:25" ht="15.75" customHeight="1">
      <c r="A224" s="14"/>
      <c r="B224" s="14"/>
      <c r="C224" s="14"/>
      <c r="D224" s="14"/>
      <c r="E224" s="14"/>
      <c r="F224" s="14"/>
      <c r="G224" s="14"/>
      <c r="H224" s="14"/>
      <c r="I224" s="14"/>
      <c r="J224" s="14"/>
      <c r="K224" s="14"/>
      <c r="L224" s="14"/>
      <c r="M224" s="14"/>
      <c r="N224" s="14"/>
      <c r="O224" s="14"/>
      <c r="P224" s="14"/>
      <c r="Q224" s="14"/>
      <c r="R224" s="14"/>
      <c r="S224" s="14"/>
      <c r="T224" s="14"/>
      <c r="U224" s="14"/>
      <c r="V224" s="14"/>
      <c r="W224" s="14"/>
      <c r="X224" s="14"/>
      <c r="Y224" s="14"/>
    </row>
  </sheetData>
  <sheetProtection/>
  <mergeCells count="10">
    <mergeCell ref="A1:V1"/>
    <mergeCell ref="A2:V2"/>
    <mergeCell ref="A3:V3"/>
    <mergeCell ref="K5:M5"/>
    <mergeCell ref="Q5:S5"/>
    <mergeCell ref="N5:P5"/>
    <mergeCell ref="T5:V5"/>
    <mergeCell ref="E5:G5"/>
    <mergeCell ref="B5:D5"/>
    <mergeCell ref="H5:J5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M81"/>
  <sheetViews>
    <sheetView zoomScalePageLayoutView="0" workbookViewId="0" topLeftCell="A1">
      <selection activeCell="A26" sqref="A26:J33"/>
    </sheetView>
  </sheetViews>
  <sheetFormatPr defaultColWidth="17.28125" defaultRowHeight="15" customHeight="1"/>
  <cols>
    <col min="1" max="1" width="25.28125" style="0" customWidth="1"/>
    <col min="2" max="10" width="6.421875" style="0" customWidth="1"/>
    <col min="11" max="13" width="10.7109375" style="0" customWidth="1"/>
  </cols>
  <sheetData>
    <row r="1" spans="1:10" ht="49.5" customHeight="1">
      <c r="A1" s="163" t="str">
        <f>+'planning T1'!A1:G1</f>
        <v>CHALLENGE NATIONAL DE TORBALL UNADEV - ANTHV 2016-2017</v>
      </c>
      <c r="B1" s="162"/>
      <c r="C1" s="162"/>
      <c r="D1" s="162"/>
      <c r="E1" s="162"/>
      <c r="F1" s="162"/>
      <c r="G1" s="162"/>
      <c r="H1" s="162"/>
      <c r="I1" s="162"/>
      <c r="J1" s="162"/>
    </row>
    <row r="2" spans="1:10" ht="30" customHeight="1">
      <c r="A2" s="164" t="str">
        <f>+'planning T1'!A2:G2</f>
        <v>Niveau 2 Masculin</v>
      </c>
      <c r="B2" s="162"/>
      <c r="C2" s="162"/>
      <c r="D2" s="162"/>
      <c r="E2" s="162"/>
      <c r="F2" s="162"/>
      <c r="G2" s="162"/>
      <c r="H2" s="162"/>
      <c r="I2" s="162"/>
      <c r="J2" s="162"/>
    </row>
    <row r="3" spans="1:10" ht="30" customHeight="1">
      <c r="A3" s="165" t="str">
        <f>+'planning T1'!A3:G3</f>
        <v>Premier tour : Yvetot (Rouen), 04 Février 2017</v>
      </c>
      <c r="B3" s="155"/>
      <c r="C3" s="155"/>
      <c r="D3" s="155"/>
      <c r="E3" s="155"/>
      <c r="F3" s="155"/>
      <c r="G3" s="155"/>
      <c r="H3" s="155"/>
      <c r="I3" s="155"/>
      <c r="J3" s="155"/>
    </row>
    <row r="4" spans="1:13" ht="18" customHeight="1">
      <c r="A4" s="27" t="str">
        <f>'planning T1'!C7</f>
        <v>CST LAVAL</v>
      </c>
      <c r="B4" s="28">
        <f>IF(ISBLANK('planning T1'!D7),"",'planning T1'!D7)</f>
        <v>1</v>
      </c>
      <c r="C4" s="29" t="s">
        <v>29</v>
      </c>
      <c r="D4" s="29">
        <f>IF(ISBLANK('planning T1'!E7),"",'planning T1'!E7)</f>
        <v>5</v>
      </c>
      <c r="E4" s="30" t="str">
        <f>'planning T1'!F7</f>
        <v>AVH PARIS</v>
      </c>
      <c r="F4" s="31"/>
      <c r="G4" s="31"/>
      <c r="H4" s="32"/>
      <c r="I4" s="33"/>
      <c r="J4" s="34"/>
      <c r="K4" s="34"/>
      <c r="L4" s="34"/>
      <c r="M4" s="34"/>
    </row>
    <row r="5" spans="1:13" ht="18" customHeight="1">
      <c r="A5" s="35" t="str">
        <f>'planning T1'!C8</f>
        <v>ASAAS STRASBOURG</v>
      </c>
      <c r="B5" s="36">
        <f>IF(ISBLANK('planning T1'!D8),"",'planning T1'!D8)</f>
        <v>7</v>
      </c>
      <c r="C5" s="37" t="s">
        <v>29</v>
      </c>
      <c r="D5" s="37">
        <f>IF(ISBLANK('planning T1'!E8),"",'planning T1'!E8)</f>
        <v>6</v>
      </c>
      <c r="E5" s="38" t="str">
        <f>'planning T1'!F8</f>
        <v>CS AVH TOURS</v>
      </c>
      <c r="F5" s="39"/>
      <c r="G5" s="39"/>
      <c r="H5" s="40"/>
      <c r="I5" s="33"/>
      <c r="J5" s="34"/>
      <c r="K5" s="34"/>
      <c r="L5" s="34"/>
      <c r="M5" s="34"/>
    </row>
    <row r="6" spans="1:13" ht="18" customHeight="1">
      <c r="A6" s="35" t="str">
        <f>'planning T1'!C9</f>
        <v>GRENOBLE H.</v>
      </c>
      <c r="B6" s="36">
        <f>IF(ISBLANK('planning T1'!D9),"",'planning T1'!D9)</f>
        <v>4</v>
      </c>
      <c r="C6" s="37" t="s">
        <v>29</v>
      </c>
      <c r="D6" s="37">
        <f>IF(ISBLANK('planning T1'!E9),"",'planning T1'!E9)</f>
        <v>6</v>
      </c>
      <c r="E6" s="38" t="str">
        <f>'planning T1'!F9</f>
        <v>ASCCB BESANCON</v>
      </c>
      <c r="F6" s="39"/>
      <c r="G6" s="39"/>
      <c r="H6" s="40"/>
      <c r="I6" s="33"/>
      <c r="J6" s="34"/>
      <c r="K6" s="34"/>
      <c r="L6" s="34"/>
      <c r="M6" s="34"/>
    </row>
    <row r="7" spans="1:13" ht="18" customHeight="1">
      <c r="A7" s="35" t="str">
        <f>'planning T1'!C10</f>
        <v>AVH PARIS</v>
      </c>
      <c r="B7" s="36">
        <f>IF(ISBLANK('planning T1'!D10),"",'planning T1'!D10)</f>
        <v>4</v>
      </c>
      <c r="C7" s="37" t="s">
        <v>29</v>
      </c>
      <c r="D7" s="37">
        <f>IF(ISBLANK('planning T1'!E10),"",'planning T1'!E10)</f>
        <v>3</v>
      </c>
      <c r="E7" s="38" t="str">
        <f>'planning T1'!F10</f>
        <v>H. RENNES C.</v>
      </c>
      <c r="F7" s="39"/>
      <c r="G7" s="39"/>
      <c r="H7" s="40"/>
      <c r="I7" s="33"/>
      <c r="J7" s="34"/>
      <c r="K7" s="34"/>
      <c r="L7" s="34"/>
      <c r="M7" s="34"/>
    </row>
    <row r="8" spans="1:13" ht="18" customHeight="1">
      <c r="A8" s="35" t="str">
        <f>'planning T1'!C11</f>
        <v>CST LAVAL</v>
      </c>
      <c r="B8" s="36">
        <f>IF(ISBLANK('planning T1'!D11),"",'planning T1'!D11)</f>
        <v>3</v>
      </c>
      <c r="C8" s="37" t="s">
        <v>29</v>
      </c>
      <c r="D8" s="37">
        <f>IF(ISBLANK('planning T1'!E11),"",'planning T1'!E11)</f>
        <v>6</v>
      </c>
      <c r="E8" s="38" t="str">
        <f>'planning T1'!F11</f>
        <v>ASAAS STRASBOURG</v>
      </c>
      <c r="F8" s="39"/>
      <c r="G8" s="39"/>
      <c r="H8" s="40"/>
      <c r="I8" s="33"/>
      <c r="J8" s="34"/>
      <c r="K8" s="34"/>
      <c r="L8" s="34"/>
      <c r="M8" s="34"/>
    </row>
    <row r="9" spans="1:13" ht="18" customHeight="1">
      <c r="A9" s="41" t="str">
        <f>'planning T1'!C12</f>
        <v>CS AVH TOURS</v>
      </c>
      <c r="B9" s="36">
        <f>IF(ISBLANK('planning T1'!D12),"",'planning T1'!D12)</f>
        <v>2</v>
      </c>
      <c r="C9" s="37" t="s">
        <v>29</v>
      </c>
      <c r="D9" s="37">
        <f>IF(ISBLANK('planning T1'!E12),"",'planning T1'!E12)</f>
        <v>7</v>
      </c>
      <c r="E9" s="38" t="str">
        <f>'planning T1'!F12</f>
        <v>GRENOBLE H.</v>
      </c>
      <c r="F9" s="39"/>
      <c r="G9" s="39"/>
      <c r="H9" s="40"/>
      <c r="I9" s="33"/>
      <c r="J9" s="34"/>
      <c r="K9" s="34"/>
      <c r="L9" s="34"/>
      <c r="M9" s="34"/>
    </row>
    <row r="10" spans="1:13" ht="18" customHeight="1">
      <c r="A10" s="35" t="str">
        <f>'planning T1'!C13</f>
        <v>H. RENNES C.</v>
      </c>
      <c r="B10" s="36">
        <f>IF(ISBLANK('planning T1'!D13),"",'planning T1'!D13)</f>
        <v>8</v>
      </c>
      <c r="C10" s="37" t="s">
        <v>29</v>
      </c>
      <c r="D10" s="37">
        <f>IF(ISBLANK('planning T1'!E13),"",'planning T1'!E13)</f>
        <v>4</v>
      </c>
      <c r="E10" s="38" t="str">
        <f>'planning T1'!F13</f>
        <v>ASCCB BESANCON</v>
      </c>
      <c r="F10" s="39"/>
      <c r="G10" s="39"/>
      <c r="H10" s="40"/>
      <c r="I10" s="33"/>
      <c r="J10" s="34"/>
      <c r="K10" s="34"/>
      <c r="L10" s="34"/>
      <c r="M10" s="34"/>
    </row>
    <row r="11" spans="1:13" ht="18" customHeight="1">
      <c r="A11" s="35" t="str">
        <f>'planning T1'!C14</f>
        <v>ASAAS STRASBOURG</v>
      </c>
      <c r="B11" s="36">
        <f>IF(ISBLANK('planning T1'!D14),"",'planning T1'!D14)</f>
        <v>3</v>
      </c>
      <c r="C11" s="37" t="s">
        <v>29</v>
      </c>
      <c r="D11" s="37">
        <f>IF(ISBLANK('planning T1'!E14),"",'planning T1'!E14)</f>
        <v>8</v>
      </c>
      <c r="E11" s="38" t="str">
        <f>'planning T1'!F14</f>
        <v>AVH PARIS</v>
      </c>
      <c r="F11" s="39"/>
      <c r="G11" s="39"/>
      <c r="H11" s="40"/>
      <c r="I11" s="33"/>
      <c r="J11" s="34"/>
      <c r="K11" s="34"/>
      <c r="L11" s="34"/>
      <c r="M11" s="34"/>
    </row>
    <row r="12" spans="1:13" ht="18" customHeight="1">
      <c r="A12" s="35" t="str">
        <f>'planning T1'!C15</f>
        <v>GRENOBLE H.</v>
      </c>
      <c r="B12" s="36">
        <f>IF(ISBLANK('planning T1'!D15),"",'planning T1'!D15)</f>
        <v>5</v>
      </c>
      <c r="C12" s="37" t="s">
        <v>29</v>
      </c>
      <c r="D12" s="37">
        <f>IF(ISBLANK('planning T1'!E15),"",'planning T1'!E15)</f>
        <v>3</v>
      </c>
      <c r="E12" s="42" t="str">
        <f>'planning T1'!F15</f>
        <v>CST LAVAL</v>
      </c>
      <c r="F12" s="39"/>
      <c r="G12" s="39"/>
      <c r="H12" s="40"/>
      <c r="I12" s="33"/>
      <c r="J12" s="34"/>
      <c r="K12" s="34"/>
      <c r="L12" s="34"/>
      <c r="M12" s="34"/>
    </row>
    <row r="13" spans="1:13" ht="18" customHeight="1">
      <c r="A13" s="35" t="str">
        <f>'planning T1'!C16</f>
        <v>ASCCB BESANCON</v>
      </c>
      <c r="B13" s="36">
        <f>IF(ISBLANK('planning T1'!D16),"",'planning T1'!D16)</f>
        <v>4</v>
      </c>
      <c r="C13" s="37" t="s">
        <v>29</v>
      </c>
      <c r="D13" s="37">
        <f>IF(ISBLANK('planning T1'!E16),"",'planning T1'!E16)</f>
        <v>5</v>
      </c>
      <c r="E13" s="38" t="str">
        <f>'planning T1'!F16</f>
        <v>CS AVH TOURS</v>
      </c>
      <c r="F13" s="39"/>
      <c r="G13" s="39"/>
      <c r="H13" s="40"/>
      <c r="I13" s="33"/>
      <c r="J13" s="34"/>
      <c r="K13" s="34"/>
      <c r="L13" s="34"/>
      <c r="M13" s="34"/>
    </row>
    <row r="14" spans="1:13" ht="18" customHeight="1">
      <c r="A14" s="35" t="str">
        <f>'planning T1'!C17</f>
        <v>H. RENNES C.</v>
      </c>
      <c r="B14" s="36">
        <f>IF(ISBLANK('planning T1'!D17),"",'planning T1'!D17)</f>
        <v>7</v>
      </c>
      <c r="C14" s="37" t="s">
        <v>29</v>
      </c>
      <c r="D14" s="37">
        <f>IF(ISBLANK('planning T1'!E17),"",'planning T1'!E17)</f>
        <v>9</v>
      </c>
      <c r="E14" s="38" t="str">
        <f>'planning T1'!F17</f>
        <v>ASAAS STRASBOURG</v>
      </c>
      <c r="F14" s="39"/>
      <c r="G14" s="39"/>
      <c r="H14" s="40"/>
      <c r="I14" s="33"/>
      <c r="J14" s="34"/>
      <c r="K14" s="34"/>
      <c r="L14" s="34"/>
      <c r="M14" s="34"/>
    </row>
    <row r="15" spans="1:13" ht="18" customHeight="1">
      <c r="A15" s="35" t="str">
        <f>'planning T1'!C18</f>
        <v>AVH PARIS</v>
      </c>
      <c r="B15" s="36">
        <f>IF(ISBLANK('planning T1'!D18),"",'planning T1'!D18)</f>
        <v>3</v>
      </c>
      <c r="C15" s="37" t="s">
        <v>29</v>
      </c>
      <c r="D15" s="37">
        <f>IF(ISBLANK('planning T1'!E18),"",'planning T1'!E18)</f>
        <v>3</v>
      </c>
      <c r="E15" s="38" t="str">
        <f>'planning T1'!F18</f>
        <v>GRENOBLE H.</v>
      </c>
      <c r="F15" s="39"/>
      <c r="G15" s="39"/>
      <c r="H15" s="40"/>
      <c r="I15" s="33"/>
      <c r="J15" s="34"/>
      <c r="K15" s="34"/>
      <c r="L15" s="34"/>
      <c r="M15" s="34"/>
    </row>
    <row r="16" spans="1:13" ht="18" customHeight="1">
      <c r="A16" s="41" t="str">
        <f>'planning T1'!C19</f>
        <v>CST LAVAL</v>
      </c>
      <c r="B16" s="36">
        <f>IF(ISBLANK('planning T1'!D19),"",'planning T1'!D19)</f>
        <v>6</v>
      </c>
      <c r="C16" s="37" t="s">
        <v>29</v>
      </c>
      <c r="D16" s="37">
        <f>IF(ISBLANK('planning T1'!E19),"",'planning T1'!E19)</f>
        <v>4</v>
      </c>
      <c r="E16" s="38" t="str">
        <f>'planning T1'!F19</f>
        <v>ASCCB BESANCON</v>
      </c>
      <c r="F16" s="39"/>
      <c r="G16" s="39"/>
      <c r="H16" s="40"/>
      <c r="I16" s="33"/>
      <c r="J16" s="34"/>
      <c r="K16" s="34"/>
      <c r="L16" s="34"/>
      <c r="M16" s="34"/>
    </row>
    <row r="17" spans="1:13" ht="18" customHeight="1">
      <c r="A17" s="35" t="str">
        <f>'planning T1'!C20</f>
        <v>CS AVH TOURS</v>
      </c>
      <c r="B17" s="36">
        <f>IF(ISBLANK('planning T1'!D20),"",'planning T1'!D20)</f>
        <v>8</v>
      </c>
      <c r="C17" s="37" t="s">
        <v>29</v>
      </c>
      <c r="D17" s="37">
        <f>IF(ISBLANK('planning T1'!E20),"",'planning T1'!E20)</f>
        <v>6</v>
      </c>
      <c r="E17" s="38" t="str">
        <f>'planning T1'!F20</f>
        <v>H. RENNES C.</v>
      </c>
      <c r="F17" s="39"/>
      <c r="G17" s="39"/>
      <c r="H17" s="40"/>
      <c r="I17" s="33"/>
      <c r="J17" s="34"/>
      <c r="K17" s="34"/>
      <c r="L17" s="34"/>
      <c r="M17" s="34"/>
    </row>
    <row r="18" spans="1:13" ht="18" customHeight="1">
      <c r="A18" s="35" t="str">
        <f>'planning T1'!C21</f>
        <v>ASAAS STRASBOURG</v>
      </c>
      <c r="B18" s="36">
        <f>IF(ISBLANK('planning T1'!D21),"",'planning T1'!D21)</f>
        <v>4</v>
      </c>
      <c r="C18" s="37" t="s">
        <v>29</v>
      </c>
      <c r="D18" s="37">
        <f>IF(ISBLANK('planning T1'!E21),"",'planning T1'!E21)</f>
        <v>1</v>
      </c>
      <c r="E18" s="38" t="str">
        <f>'planning T1'!F21</f>
        <v>GRENOBLE H.</v>
      </c>
      <c r="F18" s="39"/>
      <c r="G18" s="39"/>
      <c r="H18" s="40"/>
      <c r="I18" s="33"/>
      <c r="J18" s="34"/>
      <c r="K18" s="34"/>
      <c r="L18" s="34"/>
      <c r="M18" s="34"/>
    </row>
    <row r="19" spans="1:13" ht="18" customHeight="1">
      <c r="A19" s="35" t="str">
        <f>'planning T1'!C22</f>
        <v>ASCCB BESANCON</v>
      </c>
      <c r="B19" s="36">
        <f>IF(ISBLANK('planning T1'!D22),"",'planning T1'!D22)</f>
        <v>4</v>
      </c>
      <c r="C19" s="37" t="s">
        <v>29</v>
      </c>
      <c r="D19" s="37">
        <f>IF(ISBLANK('planning T1'!E22),"",'planning T1'!E22)</f>
        <v>3</v>
      </c>
      <c r="E19" s="38" t="str">
        <f>'planning T1'!F22</f>
        <v>AVH PARIS</v>
      </c>
      <c r="F19" s="39"/>
      <c r="G19" s="39"/>
      <c r="H19" s="40"/>
      <c r="I19" s="33"/>
      <c r="J19" s="34"/>
      <c r="K19" s="34"/>
      <c r="L19" s="34"/>
      <c r="M19" s="34"/>
    </row>
    <row r="20" spans="1:13" ht="18" customHeight="1">
      <c r="A20" s="35" t="str">
        <f>'planning T1'!C23</f>
        <v>CS AVH TOURS</v>
      </c>
      <c r="B20" s="36">
        <f>IF(ISBLANK('planning T1'!D23),"",'planning T1'!D23)</f>
        <v>4</v>
      </c>
      <c r="C20" s="37" t="s">
        <v>29</v>
      </c>
      <c r="D20" s="37">
        <f>IF(ISBLANK('planning T1'!E23),"",'planning T1'!E23)</f>
        <v>2</v>
      </c>
      <c r="E20" s="38" t="str">
        <f>'planning T1'!F23</f>
        <v>CST LAVAL</v>
      </c>
      <c r="F20" s="39"/>
      <c r="G20" s="39"/>
      <c r="H20" s="40"/>
      <c r="I20" s="33"/>
      <c r="J20" s="34"/>
      <c r="K20" s="34"/>
      <c r="L20" s="34"/>
      <c r="M20" s="34"/>
    </row>
    <row r="21" spans="1:13" ht="18" customHeight="1">
      <c r="A21" s="41" t="str">
        <f>'planning T1'!C24</f>
        <v>GRENOBLE H.</v>
      </c>
      <c r="B21" s="36">
        <f>IF(ISBLANK('planning T1'!D24),"",'planning T1'!D24)</f>
        <v>3</v>
      </c>
      <c r="C21" s="37" t="s">
        <v>29</v>
      </c>
      <c r="D21" s="37">
        <f>IF(ISBLANK('planning T1'!E24),"",'planning T1'!E24)</f>
        <v>8</v>
      </c>
      <c r="E21" s="38" t="str">
        <f>'planning T1'!F24</f>
        <v>H. RENNES C.</v>
      </c>
      <c r="F21" s="39"/>
      <c r="G21" s="39"/>
      <c r="H21" s="40"/>
      <c r="I21" s="33"/>
      <c r="J21" s="34"/>
      <c r="K21" s="34"/>
      <c r="L21" s="34"/>
      <c r="M21" s="34"/>
    </row>
    <row r="22" spans="1:13" ht="18" customHeight="1">
      <c r="A22" s="35" t="str">
        <f>'planning T1'!C25</f>
        <v>ASCCB BESANCON</v>
      </c>
      <c r="B22" s="36">
        <f>IF(ISBLANK('planning T1'!D25),"",'planning T1'!D25)</f>
        <v>12</v>
      </c>
      <c r="C22" s="37" t="s">
        <v>29</v>
      </c>
      <c r="D22" s="37">
        <f>IF(ISBLANK('planning T1'!E25),"",'planning T1'!E25)</f>
        <v>4</v>
      </c>
      <c r="E22" s="38" t="str">
        <f>'planning T1'!F25</f>
        <v>ASAAS STRASBOURG</v>
      </c>
      <c r="F22" s="39"/>
      <c r="G22" s="39"/>
      <c r="H22" s="40"/>
      <c r="I22" s="33"/>
      <c r="J22" s="34"/>
      <c r="K22" s="34"/>
      <c r="L22" s="34"/>
      <c r="M22" s="34"/>
    </row>
    <row r="23" spans="1:13" ht="18" customHeight="1">
      <c r="A23" s="35" t="str">
        <f>'planning T1'!C26</f>
        <v>AVH PARIS</v>
      </c>
      <c r="B23" s="36">
        <f>IF(ISBLANK('planning T1'!D26),"",'planning T1'!D26)</f>
        <v>5</v>
      </c>
      <c r="C23" s="37" t="s">
        <v>29</v>
      </c>
      <c r="D23" s="37">
        <f>IF(ISBLANK('planning T1'!E26),"",'planning T1'!E26)</f>
        <v>5</v>
      </c>
      <c r="E23" s="38" t="str">
        <f>'planning T1'!F26</f>
        <v>CS AVH TOURS</v>
      </c>
      <c r="F23" s="39"/>
      <c r="G23" s="39"/>
      <c r="H23" s="40"/>
      <c r="I23" s="33"/>
      <c r="J23" s="34"/>
      <c r="K23" s="34"/>
      <c r="L23" s="34"/>
      <c r="M23" s="34"/>
    </row>
    <row r="24" spans="1:13" ht="18" customHeight="1">
      <c r="A24" s="43" t="str">
        <f>'planning T1'!C27</f>
        <v>H. RENNES C.</v>
      </c>
      <c r="B24" s="44">
        <f>IF(ISBLANK('planning T1'!D27),"",'planning T1'!D27)</f>
        <v>10</v>
      </c>
      <c r="C24" s="45" t="s">
        <v>29</v>
      </c>
      <c r="D24" s="45">
        <f>IF(ISBLANK('planning T1'!E27),"",'planning T1'!E27)</f>
        <v>6</v>
      </c>
      <c r="E24" s="46" t="str">
        <f>'planning T1'!F27</f>
        <v>CST LAVAL</v>
      </c>
      <c r="F24" s="47"/>
      <c r="G24" s="47"/>
      <c r="H24" s="48"/>
      <c r="I24" s="33"/>
      <c r="J24" s="34"/>
      <c r="K24" s="34"/>
      <c r="L24" s="34"/>
      <c r="M24" s="34"/>
    </row>
    <row r="25" spans="1:13" ht="79.5" customHeight="1">
      <c r="A25" s="169" t="s">
        <v>30</v>
      </c>
      <c r="B25" s="155"/>
      <c r="C25" s="155"/>
      <c r="D25" s="155"/>
      <c r="E25" s="155"/>
      <c r="F25" s="155"/>
      <c r="G25" s="155"/>
      <c r="H25" s="155"/>
      <c r="I25" s="155"/>
      <c r="J25" s="155"/>
      <c r="K25" s="49"/>
      <c r="L25" s="49"/>
      <c r="M25" s="49"/>
    </row>
    <row r="26" spans="1:10" ht="30" customHeight="1">
      <c r="A26" s="50" t="s">
        <v>31</v>
      </c>
      <c r="B26" s="51" t="s">
        <v>32</v>
      </c>
      <c r="C26" s="52" t="s">
        <v>33</v>
      </c>
      <c r="D26" s="52" t="s">
        <v>34</v>
      </c>
      <c r="E26" s="52" t="s">
        <v>35</v>
      </c>
      <c r="F26" s="52" t="s">
        <v>36</v>
      </c>
      <c r="G26" s="52" t="s">
        <v>37</v>
      </c>
      <c r="H26" s="52" t="s">
        <v>38</v>
      </c>
      <c r="I26" s="52" t="s">
        <v>39</v>
      </c>
      <c r="J26" s="53" t="s">
        <v>40</v>
      </c>
    </row>
    <row r="27" spans="1:13" ht="18" customHeight="1">
      <c r="A27" s="100" t="str">
        <f>+$E$4</f>
        <v>AVH PARIS</v>
      </c>
      <c r="B27" s="132">
        <f>'points T1'!$V$15</f>
        <v>8</v>
      </c>
      <c r="C27" s="72">
        <f aca="true" t="shared" si="0" ref="C27:C33">SUM(D27:F27)</f>
        <v>6</v>
      </c>
      <c r="D27" s="72">
        <f>IF('points T1'!$V$7=2,1,0)+IF('points T1'!$V$8=2,1,0)+IF('points T1'!$V$9=2,1,0)+IF('points T1'!$V$10=2,1,0)+IF('points T1'!$V$11=2,1,0)+IF('points T1'!$V$12=2,1,0)</f>
        <v>3</v>
      </c>
      <c r="E27" s="72">
        <f>IF('points T1'!$V$7=1,1,0)+IF('points T1'!$V$8=1,1,0)+IF('points T1'!$V$9=1,1,0)+IF('points T1'!$V$10=1,1,0)+IF('points T1'!$V$11=1,1,0)+IF('points T1'!$V$12=1,1,0)</f>
        <v>2</v>
      </c>
      <c r="F27" s="72">
        <f>IF('points T1'!$V$7=0,1,0)+IF('points T1'!$V$8=0,1,0)+IF('points T1'!$V$9=0,1,0)+IF('points T1'!$V$10=0,1,0)+IF('points T1'!$V$11=0,1,0)+IF('points T1'!$V$12=0,1,0)</f>
        <v>1</v>
      </c>
      <c r="G27" s="133">
        <f>'points T1'!$T$15</f>
        <v>28</v>
      </c>
      <c r="H27" s="133">
        <f>'points T1'!$U$15</f>
        <v>19</v>
      </c>
      <c r="I27" s="70">
        <f aca="true" t="shared" si="1" ref="I27:I33">G27-H27</f>
        <v>9</v>
      </c>
      <c r="J27" s="134">
        <f aca="true" t="shared" si="2" ref="J27:J33">G27/H27</f>
        <v>1.4736842105263157</v>
      </c>
      <c r="K27" s="34"/>
      <c r="L27" s="34"/>
      <c r="M27" s="34"/>
    </row>
    <row r="28" spans="1:13" ht="18" customHeight="1">
      <c r="A28" s="96" t="str">
        <f>+$A$5</f>
        <v>ASAAS STRASBOURG</v>
      </c>
      <c r="B28" s="135">
        <f>'points T1'!$G$15</f>
        <v>8</v>
      </c>
      <c r="C28" s="76">
        <f t="shared" si="0"/>
        <v>6</v>
      </c>
      <c r="D28" s="76">
        <f>IF('points T1'!$G$7=2,1,0)+IF('points T1'!$G$8=2,1,0)+IF('points T1'!$G$9=2,1,0)+IF('points T1'!$G$10=2,1,0)+IF('points T1'!$G$11=2,1,0)+IF('points T1'!$G$12=2,1,0)</f>
        <v>4</v>
      </c>
      <c r="E28" s="76">
        <f>IF('points T1'!$G$7=1,1,0)+IF('points T1'!$G$8=1,1,0)+IF('points T1'!$G$9=1,1,0)+IF('points T1'!$G$10=1,1,0)+IF('points T1'!$G$11=1,1,0)+IF('points T1'!$G$12=1,1,0)</f>
        <v>0</v>
      </c>
      <c r="F28" s="76">
        <f>IF('points T1'!$G$7=0,1,0)+IF('points T1'!$G$8=0,1,0)+IF('points T1'!$G$9=0,1,0)+IF('points T1'!$G$10=0,1,0)+IF('points T1'!$G$11=0,1,0)+IF('points T1'!$G$12=0,1,0)</f>
        <v>2</v>
      </c>
      <c r="G28" s="136">
        <f>'points T1'!$E$15</f>
        <v>33</v>
      </c>
      <c r="H28" s="136">
        <f>'points T1'!$F$15</f>
        <v>37</v>
      </c>
      <c r="I28" s="75">
        <f t="shared" si="1"/>
        <v>-4</v>
      </c>
      <c r="J28" s="137">
        <f t="shared" si="2"/>
        <v>0.8918918918918919</v>
      </c>
      <c r="K28" s="34"/>
      <c r="L28" s="34"/>
      <c r="M28" s="34"/>
    </row>
    <row r="29" spans="1:13" ht="18" customHeight="1">
      <c r="A29" s="35" t="str">
        <f>+$E$5</f>
        <v>CS AVH TOURS</v>
      </c>
      <c r="B29" s="135">
        <f>'points T1'!$S$15</f>
        <v>7</v>
      </c>
      <c r="C29" s="76">
        <f t="shared" si="0"/>
        <v>6</v>
      </c>
      <c r="D29" s="76">
        <f>IF('points T1'!$S$7=2,1,0)+IF('points T1'!$S$8=2,1,0)+IF('points T1'!$S$9=2,1,0)+IF('points T1'!$S$10=2,1,0)+IF('points T1'!$S$11=2,1,0)+IF('points T1'!$S$12=2,1,0)</f>
        <v>3</v>
      </c>
      <c r="E29" s="76">
        <f>IF('points T1'!$S$7=1,1,0)+IF('points T1'!$S$8=1,1,0)+IF('points T1'!$S$9=1,1,0)+IF('points T1'!$S$10=1,1,0)+IF('points T1'!$S$11=1,1,0)+IF('points T1'!$S$12=1,1,0)</f>
        <v>1</v>
      </c>
      <c r="F29" s="76">
        <f>IF('points T1'!$S$7=0,1,0)+IF('points T1'!$S$8=0,1,0)+IF('points T1'!$S$9=0,1,0)+IF('points T1'!$S$10=0,1,0)+IF('points T1'!$S$11=0,1,0)+IF('points T1'!$S$12=0,1,0)</f>
        <v>2</v>
      </c>
      <c r="G29" s="136">
        <f>'points T1'!$Q$15</f>
        <v>30</v>
      </c>
      <c r="H29" s="136">
        <f>'points T1'!$R$15</f>
        <v>31</v>
      </c>
      <c r="I29" s="75">
        <f t="shared" si="1"/>
        <v>-1</v>
      </c>
      <c r="J29" s="137">
        <f t="shared" si="2"/>
        <v>0.967741935483871</v>
      </c>
      <c r="K29" s="34"/>
      <c r="L29" s="34"/>
      <c r="M29" s="34"/>
    </row>
    <row r="30" spans="1:13" ht="18" customHeight="1">
      <c r="A30" s="35" t="str">
        <f>+$E$7</f>
        <v>H. RENNES C.</v>
      </c>
      <c r="B30" s="135">
        <f>'points T1'!$M$15</f>
        <v>6</v>
      </c>
      <c r="C30" s="76">
        <f t="shared" si="0"/>
        <v>6</v>
      </c>
      <c r="D30" s="76">
        <f>IF('points T1'!$M$7=2,1,0)+IF('points T1'!$M$8=2,1,0)+IF('points T1'!$M$9=2,1,0)+IF('points T1'!$M$10=2,1,0)+IF('points T1'!$M$11=2,1,0)+IF('points T1'!$M$12=2,1,0)</f>
        <v>3</v>
      </c>
      <c r="E30" s="76">
        <f>IF('points T1'!$M$7=1,1,0)+IF('points T1'!$M$8=1,1,0)+IF('points T1'!$M$9=1,1,0)+IF('points T1'!$M$10=1,1,0)+IF('points T1'!$M$11=1,1,0)+IF('points T1'!$M$12=1,1,0)</f>
        <v>0</v>
      </c>
      <c r="F30" s="76">
        <f>IF('points T1'!$M$7=0,1,0)+IF('points T1'!$M$8=0,1,0)+IF('points T1'!$M$9=0,1,0)+IF('points T1'!$M$10=0,1,0)+IF('points T1'!$M$11=0,1,0)+IF('points T1'!$M$12=0,1,0)</f>
        <v>3</v>
      </c>
      <c r="G30" s="136">
        <f>'points T1'!$K$15</f>
        <v>42</v>
      </c>
      <c r="H30" s="136">
        <f>'points T1'!$L$15</f>
        <v>34</v>
      </c>
      <c r="I30" s="75">
        <f t="shared" si="1"/>
        <v>8</v>
      </c>
      <c r="J30" s="137">
        <f t="shared" si="2"/>
        <v>1.2352941176470589</v>
      </c>
      <c r="K30" s="34"/>
      <c r="L30" s="34"/>
      <c r="M30" s="34"/>
    </row>
    <row r="31" spans="1:13" ht="18" customHeight="1">
      <c r="A31" s="35" t="str">
        <f>+$E$6</f>
        <v>ASCCB BESANCON</v>
      </c>
      <c r="B31" s="135">
        <f>'points T1'!$P$15</f>
        <v>6</v>
      </c>
      <c r="C31" s="76">
        <f t="shared" si="0"/>
        <v>6</v>
      </c>
      <c r="D31" s="76">
        <f>IF('points T1'!$P$7=2,1,0)+IF('points T1'!$P$8=2,1,0)+IF('points T1'!$P$9=2,1,0)+IF('points T1'!$P$10=2,1,0)+IF('points T1'!$P$11=2,1,0)+IF('points T1'!$P$12=2,1,0)</f>
        <v>3</v>
      </c>
      <c r="E31" s="76">
        <f>IF('points T1'!$P$7=1,1,0)+IF('points T1'!$P$8=1,1,0)+IF('points T1'!$P$9=1,1,0)+IF('points T1'!$P$10=1,1,0)+IF('points T1'!$P$11=1,1,0)+IF('points T1'!$P$12=1,1,0)</f>
        <v>0</v>
      </c>
      <c r="F31" s="76">
        <f>IF('points T1'!$P$7=0,1,0)+IF('points T1'!$P$8=0,1,0)+IF('points T1'!$P$9=0,1,0)+IF('points T1'!$P$10=0,1,0)+IF('points T1'!$P$11=0,1,0)+IF('points T1'!$P$12=0,1,0)</f>
        <v>3</v>
      </c>
      <c r="G31" s="136">
        <f>'points T1'!$N$15</f>
        <v>34</v>
      </c>
      <c r="H31" s="136">
        <f>'points T1'!$O$15</f>
        <v>30</v>
      </c>
      <c r="I31" s="75">
        <f t="shared" si="1"/>
        <v>4</v>
      </c>
      <c r="J31" s="137">
        <f t="shared" si="2"/>
        <v>1.1333333333333333</v>
      </c>
      <c r="K31" s="34"/>
      <c r="L31" s="34"/>
      <c r="M31" s="34"/>
    </row>
    <row r="32" spans="1:13" ht="18" customHeight="1">
      <c r="A32" s="41" t="str">
        <f>+$A$6</f>
        <v>GRENOBLE H.</v>
      </c>
      <c r="B32" s="135">
        <f>'points T1'!$J$15</f>
        <v>5</v>
      </c>
      <c r="C32" s="76">
        <f t="shared" si="0"/>
        <v>6</v>
      </c>
      <c r="D32" s="76">
        <f>IF('points T1'!$J$7=2,1,0)+IF('points T1'!$J$8=2,1,0)+IF('points T1'!$J$9=2,1,0)+IF('points T1'!$J$10=2,1,0)+IF('points T1'!$J$11=2,1,0)+IF('points T1'!$J$12=2,1,0)</f>
        <v>2</v>
      </c>
      <c r="E32" s="76">
        <f>IF('points T1'!$J$7=1,1,0)+IF('points T1'!$J$8=1,1,0)+IF('points T1'!$J$9=1,1,0)+IF('points T1'!$J$10=1,1,0)+IF('points T1'!$J$11=1,1,0)+IF('points T1'!$J$12=1,1,0)</f>
        <v>1</v>
      </c>
      <c r="F32" s="76">
        <f>IF('points T1'!$J$7=0,1,0)+IF('points T1'!$J$8=0,1,0)+IF('points T1'!$J$9=0,1,0)+IF('points T1'!$J$10=0,1,0)+IF('points T1'!$J$11=0,1,0)+IF('points T1'!$J$12=0,1,0)</f>
        <v>3</v>
      </c>
      <c r="G32" s="136">
        <f>'points T1'!$H$15</f>
        <v>23</v>
      </c>
      <c r="H32" s="136">
        <f>'points T1'!$I$15</f>
        <v>26</v>
      </c>
      <c r="I32" s="75">
        <f t="shared" si="1"/>
        <v>-3</v>
      </c>
      <c r="J32" s="137">
        <f t="shared" si="2"/>
        <v>0.8846153846153846</v>
      </c>
      <c r="K32" s="34"/>
      <c r="L32" s="34"/>
      <c r="M32" s="34"/>
    </row>
    <row r="33" spans="1:13" ht="18" customHeight="1">
      <c r="A33" s="131" t="str">
        <f>+$A$4</f>
        <v>CST LAVAL</v>
      </c>
      <c r="B33" s="138">
        <f>'points T1'!$D$15</f>
        <v>2</v>
      </c>
      <c r="C33" s="139">
        <f t="shared" si="0"/>
        <v>6</v>
      </c>
      <c r="D33" s="139">
        <f>IF('points T1'!$D$7=2,1,0)+IF('points T1'!$D$8=2,1,0)+IF('points T1'!$D$9=2,1,0)+IF('points T1'!$D$10=2,1,0)+IF('points T1'!$D$11=2,1,0)+IF('points T1'!$D$12=2,1,0)</f>
        <v>1</v>
      </c>
      <c r="E33" s="139">
        <f>IF('points T1'!$D$7=1,1,0)+IF('points T1'!$D$8=1,1,0)+IF('points T1'!$D$9=1,1,0)+IF('points T1'!$D$10=1,1,0)+IF('points T1'!$D$11=1,1,0)+IF('points T1'!$D$12=1,1,0)</f>
        <v>0</v>
      </c>
      <c r="F33" s="139">
        <f>IF('points T1'!$D$7=0,1,0)+IF('points T1'!$D$8=0,1,0)+IF('points T1'!$D$9=0,1,0)+IF('points T1'!$D$10=0,1,0)+IF('points T1'!$D$11=0,1,0)+IF('points T1'!$D$12=0,1,0)</f>
        <v>5</v>
      </c>
      <c r="G33" s="140">
        <f>'points T1'!$B$15</f>
        <v>21</v>
      </c>
      <c r="H33" s="140">
        <f>'points T1'!$C$15</f>
        <v>34</v>
      </c>
      <c r="I33" s="141">
        <f t="shared" si="1"/>
        <v>-13</v>
      </c>
      <c r="J33" s="142">
        <f t="shared" si="2"/>
        <v>0.6176470588235294</v>
      </c>
      <c r="K33" s="34"/>
      <c r="L33" s="34"/>
      <c r="M33" s="34"/>
    </row>
    <row r="34" spans="1:13" ht="18" customHeight="1">
      <c r="A34" s="64" t="s">
        <v>41</v>
      </c>
      <c r="B34" s="143">
        <f aca="true" t="shared" si="3" ref="B34:I34">SUM(B27:B33)</f>
        <v>42</v>
      </c>
      <c r="C34" s="144">
        <f t="shared" si="3"/>
        <v>42</v>
      </c>
      <c r="D34" s="144">
        <f t="shared" si="3"/>
        <v>19</v>
      </c>
      <c r="E34" s="144">
        <f t="shared" si="3"/>
        <v>4</v>
      </c>
      <c r="F34" s="144">
        <f t="shared" si="3"/>
        <v>19</v>
      </c>
      <c r="G34" s="144">
        <f t="shared" si="3"/>
        <v>211</v>
      </c>
      <c r="H34" s="144">
        <f t="shared" si="3"/>
        <v>211</v>
      </c>
      <c r="I34" s="145">
        <f t="shared" si="3"/>
        <v>0</v>
      </c>
      <c r="J34" s="144"/>
      <c r="K34" s="34"/>
      <c r="L34" s="34"/>
      <c r="M34" s="34"/>
    </row>
    <row r="35" spans="1:13" ht="30" customHeight="1">
      <c r="A35" s="166" t="str">
        <f>'planning T1'!A1:G1</f>
        <v>CHALLENGE NATIONAL DE TORBALL UNADEV - ANTHV 2016-2017</v>
      </c>
      <c r="B35" s="149"/>
      <c r="C35" s="149"/>
      <c r="D35" s="149"/>
      <c r="E35" s="149"/>
      <c r="F35" s="149"/>
      <c r="G35" s="149"/>
      <c r="H35" s="149"/>
      <c r="I35" s="149"/>
      <c r="J35" s="149"/>
      <c r="K35" s="34"/>
      <c r="L35" s="34"/>
      <c r="M35" s="34"/>
    </row>
    <row r="36" spans="1:13" ht="30" customHeight="1">
      <c r="A36" s="164" t="str">
        <f>'planning T2'!A2:G2</f>
        <v>Niveau 2 Masculin</v>
      </c>
      <c r="B36" s="162"/>
      <c r="C36" s="162"/>
      <c r="D36" s="162"/>
      <c r="E36" s="162"/>
      <c r="F36" s="162"/>
      <c r="G36" s="162"/>
      <c r="H36" s="162"/>
      <c r="I36" s="162"/>
      <c r="J36" s="162"/>
      <c r="K36" s="34"/>
      <c r="L36" s="34"/>
      <c r="M36" s="34"/>
    </row>
    <row r="37" spans="1:13" ht="30" customHeight="1">
      <c r="A37" s="161" t="str">
        <f>'planning T2'!A3:G3</f>
        <v>Second tour : Grenoble H., 27 Mai 2017</v>
      </c>
      <c r="B37" s="162"/>
      <c r="C37" s="162"/>
      <c r="D37" s="162"/>
      <c r="E37" s="162"/>
      <c r="F37" s="162"/>
      <c r="G37" s="162"/>
      <c r="H37" s="162"/>
      <c r="I37" s="162"/>
      <c r="J37" s="162"/>
      <c r="K37" s="68"/>
      <c r="L37" s="68"/>
      <c r="M37" s="68"/>
    </row>
    <row r="38" spans="1:13" ht="18" customHeight="1">
      <c r="A38" s="69" t="str">
        <f>'planning T2'!$C$7</f>
        <v>ASAAS STRASBOURG</v>
      </c>
      <c r="B38" s="70">
        <f>IF(ISBLANK('planning T2'!D7),"",'planning T2'!D7)</f>
      </c>
      <c r="C38" s="71" t="s">
        <v>29</v>
      </c>
      <c r="D38" s="72">
        <f>IF(ISBLANK('planning T2'!E7),"",'planning T2'!E7)</f>
      </c>
      <c r="E38" s="69" t="str">
        <f>'planning T2'!$F$7</f>
        <v>ASCCB BESANCON</v>
      </c>
      <c r="F38" s="73"/>
      <c r="G38" s="73"/>
      <c r="H38" s="73"/>
      <c r="I38" s="74"/>
      <c r="J38" s="34"/>
      <c r="K38" s="34"/>
      <c r="L38" s="34"/>
      <c r="M38" s="34"/>
    </row>
    <row r="39" spans="1:13" ht="18" customHeight="1">
      <c r="A39" s="38" t="str">
        <f>'planning T2'!$C$8</f>
        <v>H. RENNES C.</v>
      </c>
      <c r="B39" s="75">
        <f>IF(ISBLANK('planning T2'!D8),"",'planning T2'!D8)</f>
      </c>
      <c r="C39" s="37" t="s">
        <v>29</v>
      </c>
      <c r="D39" s="76">
        <f>IF(ISBLANK('planning T2'!E8),"",'planning T2'!E8)</f>
      </c>
      <c r="E39" s="38" t="str">
        <f>'planning T2'!$F$8</f>
        <v>GRENOBLE H.</v>
      </c>
      <c r="F39" s="77"/>
      <c r="G39" s="77"/>
      <c r="H39" s="77"/>
      <c r="I39" s="74"/>
      <c r="J39" s="34"/>
      <c r="K39" s="34"/>
      <c r="L39" s="34"/>
      <c r="M39" s="34"/>
    </row>
    <row r="40" spans="1:13" ht="18" customHeight="1">
      <c r="A40" s="38" t="str">
        <f>'planning T2'!$C$9</f>
        <v>CS AVH TOURS</v>
      </c>
      <c r="B40" s="75">
        <f>IF(ISBLANK('planning T2'!D9),"",'planning T2'!D9)</f>
      </c>
      <c r="C40" s="37" t="s">
        <v>29</v>
      </c>
      <c r="D40" s="76">
        <f>IF(ISBLANK('planning T2'!E9),"",'planning T2'!E9)</f>
      </c>
      <c r="E40" s="38" t="str">
        <f>'planning T2'!$F$9</f>
        <v>AVH PARIS</v>
      </c>
      <c r="F40" s="77"/>
      <c r="G40" s="77"/>
      <c r="H40" s="77"/>
      <c r="I40" s="74"/>
      <c r="J40" s="34"/>
      <c r="K40" s="34"/>
      <c r="L40" s="34"/>
      <c r="M40" s="34"/>
    </row>
    <row r="41" spans="1:13" ht="18" customHeight="1">
      <c r="A41" s="38" t="str">
        <f>'planning T2'!$F$7</f>
        <v>ASCCB BESANCON</v>
      </c>
      <c r="B41" s="75">
        <f>IF(ISBLANK('planning T2'!D10),"",'planning T2'!D10)</f>
      </c>
      <c r="C41" s="37" t="s">
        <v>29</v>
      </c>
      <c r="D41" s="76">
        <f>IF(ISBLANK('planning T2'!E10),"",'planning T2'!E10)</f>
      </c>
      <c r="E41" s="38" t="str">
        <f>'planning T2'!$F$10</f>
        <v>CST LAVAL</v>
      </c>
      <c r="F41" s="77"/>
      <c r="G41" s="77"/>
      <c r="H41" s="77"/>
      <c r="I41" s="74"/>
      <c r="J41" s="34"/>
      <c r="K41" s="34"/>
      <c r="L41" s="34"/>
      <c r="M41" s="34"/>
    </row>
    <row r="42" spans="1:13" ht="18" customHeight="1">
      <c r="A42" s="38" t="str">
        <f>'planning T2'!$C$7</f>
        <v>ASAAS STRASBOURG</v>
      </c>
      <c r="B42" s="75">
        <f>IF(ISBLANK('planning T2'!D11),"",'planning T2'!D11)</f>
      </c>
      <c r="C42" s="37" t="s">
        <v>29</v>
      </c>
      <c r="D42" s="76">
        <f>IF(ISBLANK('planning T2'!E11),"",'planning T2'!E11)</f>
      </c>
      <c r="E42" s="38" t="str">
        <f>'planning T2'!$C$8</f>
        <v>H. RENNES C.</v>
      </c>
      <c r="F42" s="77"/>
      <c r="G42" s="77"/>
      <c r="H42" s="77"/>
      <c r="I42" s="74"/>
      <c r="J42" s="34"/>
      <c r="K42" s="34"/>
      <c r="L42" s="34"/>
      <c r="M42" s="34"/>
    </row>
    <row r="43" spans="1:13" ht="18" customHeight="1">
      <c r="A43" s="38" t="str">
        <f>'planning T2'!$F$8</f>
        <v>GRENOBLE H.</v>
      </c>
      <c r="B43" s="75">
        <f>IF(ISBLANK('planning T2'!D12),"",'planning T2'!D12)</f>
      </c>
      <c r="C43" s="37" t="s">
        <v>29</v>
      </c>
      <c r="D43" s="76">
        <f>IF(ISBLANK('planning T2'!E12),"",'planning T2'!E12)</f>
      </c>
      <c r="E43" s="38" t="str">
        <f>'planning T2'!$F$9</f>
        <v>AVH PARIS</v>
      </c>
      <c r="F43" s="77"/>
      <c r="G43" s="77"/>
      <c r="H43" s="77"/>
      <c r="I43" s="74"/>
      <c r="J43" s="34"/>
      <c r="K43" s="34"/>
      <c r="L43" s="34"/>
      <c r="M43" s="34"/>
    </row>
    <row r="44" spans="1:13" ht="18" customHeight="1">
      <c r="A44" s="38" t="str">
        <f>'planning T2'!$F$10</f>
        <v>CST LAVAL</v>
      </c>
      <c r="B44" s="75">
        <f>IF(ISBLANK('planning T2'!D13),"",'planning T2'!D13)</f>
      </c>
      <c r="C44" s="37" t="s">
        <v>29</v>
      </c>
      <c r="D44" s="76">
        <f>IF(ISBLANK('planning T2'!E13),"",'planning T2'!E13)</f>
      </c>
      <c r="E44" s="38" t="str">
        <f>'planning T2'!$C$9</f>
        <v>CS AVH TOURS</v>
      </c>
      <c r="F44" s="77"/>
      <c r="G44" s="77"/>
      <c r="H44" s="77"/>
      <c r="I44" s="74"/>
      <c r="J44" s="34"/>
      <c r="K44" s="34"/>
      <c r="L44" s="34"/>
      <c r="M44" s="34"/>
    </row>
    <row r="45" spans="1:13" ht="18" customHeight="1">
      <c r="A45" s="38" t="str">
        <f>'planning T2'!$F$7</f>
        <v>ASCCB BESANCON</v>
      </c>
      <c r="B45" s="75">
        <f>IF(ISBLANK('planning T2'!D14),"",'planning T2'!D14)</f>
      </c>
      <c r="C45" s="37" t="s">
        <v>29</v>
      </c>
      <c r="D45" s="76">
        <f>IF(ISBLANK('planning T2'!E14),"",'planning T2'!E14)</f>
      </c>
      <c r="E45" s="38" t="str">
        <f>'planning T2'!$C$8</f>
        <v>H. RENNES C.</v>
      </c>
      <c r="F45" s="77"/>
      <c r="G45" s="77"/>
      <c r="H45" s="77"/>
      <c r="I45" s="74"/>
      <c r="J45" s="34"/>
      <c r="K45" s="34"/>
      <c r="L45" s="34"/>
      <c r="M45" s="34"/>
    </row>
    <row r="46" spans="1:13" ht="18" customHeight="1">
      <c r="A46" s="38" t="str">
        <f>'planning T2'!$F$9</f>
        <v>AVH PARIS</v>
      </c>
      <c r="B46" s="75">
        <f>IF(ISBLANK('planning T2'!D15),"",'planning T2'!D15)</f>
      </c>
      <c r="C46" s="37" t="s">
        <v>29</v>
      </c>
      <c r="D46" s="76">
        <f>IF(ISBLANK('planning T2'!E15),"",'planning T2'!E15)</f>
      </c>
      <c r="E46" s="38" t="str">
        <f>'planning T2'!$C$7</f>
        <v>ASAAS STRASBOURG</v>
      </c>
      <c r="F46" s="77"/>
      <c r="G46" s="77"/>
      <c r="H46" s="77"/>
      <c r="I46" s="74"/>
      <c r="J46" s="34"/>
      <c r="K46" s="34"/>
      <c r="L46" s="34"/>
      <c r="M46" s="34"/>
    </row>
    <row r="47" spans="1:13" ht="18" customHeight="1">
      <c r="A47" s="38" t="str">
        <f>'planning T2'!$F$10</f>
        <v>CST LAVAL</v>
      </c>
      <c r="B47" s="75">
        <f>IF(ISBLANK('planning T2'!D16),"",'planning T2'!D16)</f>
      </c>
      <c r="C47" s="37" t="s">
        <v>29</v>
      </c>
      <c r="D47" s="76">
        <f>IF(ISBLANK('planning T2'!E16),"",'planning T2'!E16)</f>
      </c>
      <c r="E47" s="38" t="str">
        <f>'planning T2'!$F$8</f>
        <v>GRENOBLE H.</v>
      </c>
      <c r="F47" s="77"/>
      <c r="G47" s="77"/>
      <c r="H47" s="77"/>
      <c r="I47" s="74"/>
      <c r="J47" s="34"/>
      <c r="K47" s="34"/>
      <c r="L47" s="34"/>
      <c r="M47" s="34"/>
    </row>
    <row r="48" spans="1:13" ht="18" customHeight="1">
      <c r="A48" s="38" t="str">
        <f>'planning T2'!$C$9</f>
        <v>CS AVH TOURS</v>
      </c>
      <c r="B48" s="75">
        <f>IF(ISBLANK('planning T2'!D17),"",'planning T2'!D17)</f>
      </c>
      <c r="C48" s="37" t="s">
        <v>29</v>
      </c>
      <c r="D48" s="76">
        <f>IF(ISBLANK('planning T2'!E17),"",'planning T2'!E17)</f>
      </c>
      <c r="E48" s="38" t="str">
        <f>'planning T2'!$F$7</f>
        <v>ASCCB BESANCON</v>
      </c>
      <c r="F48" s="77"/>
      <c r="G48" s="77"/>
      <c r="H48" s="77"/>
      <c r="I48" s="74"/>
      <c r="J48" s="34"/>
      <c r="K48" s="34"/>
      <c r="L48" s="34"/>
      <c r="M48" s="34"/>
    </row>
    <row r="49" spans="1:13" ht="18" customHeight="1">
      <c r="A49" s="38" t="str">
        <f>'planning T2'!$C$8</f>
        <v>H. RENNES C.</v>
      </c>
      <c r="B49" s="75">
        <f>IF(ISBLANK('planning T2'!D18),"",'planning T2'!D18)</f>
      </c>
      <c r="C49" s="37" t="s">
        <v>29</v>
      </c>
      <c r="D49" s="76">
        <f>IF(ISBLANK('planning T2'!E18),"",'planning T2'!E18)</f>
      </c>
      <c r="E49" s="38" t="str">
        <f>'planning T2'!$F$9</f>
        <v>AVH PARIS</v>
      </c>
      <c r="F49" s="77"/>
      <c r="G49" s="77"/>
      <c r="H49" s="77"/>
      <c r="I49" s="74"/>
      <c r="J49" s="34"/>
      <c r="K49" s="34"/>
      <c r="L49" s="34"/>
      <c r="M49" s="34"/>
    </row>
    <row r="50" spans="1:13" ht="18" customHeight="1">
      <c r="A50" s="38" t="str">
        <f>'planning T2'!$C$7</f>
        <v>ASAAS STRASBOURG</v>
      </c>
      <c r="B50" s="75">
        <f>IF(ISBLANK('planning T2'!D19),"",'planning T2'!D19)</f>
      </c>
      <c r="C50" s="37" t="s">
        <v>29</v>
      </c>
      <c r="D50" s="76">
        <f>IF(ISBLANK('planning T2'!E19),"",'planning T2'!E19)</f>
      </c>
      <c r="E50" s="38" t="str">
        <f>'planning T2'!$F$10</f>
        <v>CST LAVAL</v>
      </c>
      <c r="F50" s="77"/>
      <c r="G50" s="77"/>
      <c r="H50" s="77"/>
      <c r="I50" s="74"/>
      <c r="J50" s="34"/>
      <c r="K50" s="34"/>
      <c r="L50" s="34"/>
      <c r="M50" s="34"/>
    </row>
    <row r="51" spans="1:13" ht="18" customHeight="1">
      <c r="A51" s="38" t="str">
        <f>'planning T2'!$F$8</f>
        <v>GRENOBLE H.</v>
      </c>
      <c r="B51" s="75">
        <f>IF(ISBLANK('planning T2'!D20),"",'planning T2'!D20)</f>
      </c>
      <c r="C51" s="37" t="s">
        <v>29</v>
      </c>
      <c r="D51" s="76">
        <f>IF(ISBLANK('planning T2'!E20),"",'planning T2'!E20)</f>
      </c>
      <c r="E51" s="38" t="str">
        <f>'planning T2'!$C$9</f>
        <v>CS AVH TOURS</v>
      </c>
      <c r="F51" s="77"/>
      <c r="G51" s="77"/>
      <c r="H51" s="77"/>
      <c r="I51" s="74"/>
      <c r="J51" s="34"/>
      <c r="K51" s="34"/>
      <c r="L51" s="34"/>
      <c r="M51" s="34"/>
    </row>
    <row r="52" spans="1:13" ht="18" customHeight="1">
      <c r="A52" s="38" t="str">
        <f>'planning T2'!$F$9</f>
        <v>AVH PARIS</v>
      </c>
      <c r="B52" s="75">
        <f>IF(ISBLANK('planning T2'!D21),"",'planning T2'!D21)</f>
      </c>
      <c r="C52" s="37" t="s">
        <v>29</v>
      </c>
      <c r="D52" s="76">
        <f>IF(ISBLANK('planning T2'!E21),"",'planning T2'!E21)</f>
      </c>
      <c r="E52" s="38" t="str">
        <f>'planning T2'!$F$7</f>
        <v>ASCCB BESANCON</v>
      </c>
      <c r="F52" s="77"/>
      <c r="G52" s="77"/>
      <c r="H52" s="77"/>
      <c r="I52" s="74"/>
      <c r="J52" s="34"/>
      <c r="K52" s="34"/>
      <c r="L52" s="34"/>
      <c r="M52" s="34"/>
    </row>
    <row r="53" spans="1:13" ht="18" customHeight="1">
      <c r="A53" s="38" t="str">
        <f>'planning T2'!$F$10</f>
        <v>CST LAVAL</v>
      </c>
      <c r="B53" s="75">
        <f>IF(ISBLANK('planning T2'!D22),"",'planning T2'!D22)</f>
      </c>
      <c r="C53" s="37" t="s">
        <v>29</v>
      </c>
      <c r="D53" s="76">
        <f>IF(ISBLANK('planning T2'!E22),"",'planning T2'!E22)</f>
      </c>
      <c r="E53" s="38" t="str">
        <f>'planning T2'!$C$8</f>
        <v>H. RENNES C.</v>
      </c>
      <c r="F53" s="77"/>
      <c r="G53" s="77"/>
      <c r="H53" s="77"/>
      <c r="I53" s="74"/>
      <c r="J53" s="34"/>
      <c r="K53" s="34"/>
      <c r="L53" s="34"/>
      <c r="M53" s="34"/>
    </row>
    <row r="54" spans="1:13" ht="18" customHeight="1">
      <c r="A54" s="38" t="str">
        <f>'planning T2'!$C$9</f>
        <v>CS AVH TOURS</v>
      </c>
      <c r="B54" s="75">
        <f>IF(ISBLANK('planning T2'!D23),"",'planning T2'!D23)</f>
      </c>
      <c r="C54" s="37" t="s">
        <v>29</v>
      </c>
      <c r="D54" s="76">
        <f>IF(ISBLANK('planning T2'!E23),"",'planning T2'!E23)</f>
      </c>
      <c r="E54" s="38" t="str">
        <f>'planning T2'!$C$7</f>
        <v>ASAAS STRASBOURG</v>
      </c>
      <c r="F54" s="77"/>
      <c r="G54" s="77"/>
      <c r="H54" s="77"/>
      <c r="I54" s="74"/>
      <c r="J54" s="34"/>
      <c r="K54" s="34"/>
      <c r="L54" s="34"/>
      <c r="M54" s="34"/>
    </row>
    <row r="55" spans="1:13" ht="18" customHeight="1">
      <c r="A55" s="38" t="str">
        <f>'planning T2'!$F$7</f>
        <v>ASCCB BESANCON</v>
      </c>
      <c r="B55" s="75">
        <f>IF(ISBLANK('planning T2'!D24),"",'planning T2'!D24)</f>
      </c>
      <c r="C55" s="37" t="s">
        <v>29</v>
      </c>
      <c r="D55" s="76">
        <f>IF(ISBLANK('planning T2'!E24),"",'planning T2'!E24)</f>
      </c>
      <c r="E55" s="38" t="str">
        <f>'planning T2'!$F$8</f>
        <v>GRENOBLE H.</v>
      </c>
      <c r="F55" s="77"/>
      <c r="G55" s="77"/>
      <c r="H55" s="77"/>
      <c r="I55" s="74"/>
      <c r="J55" s="34"/>
      <c r="K55" s="34"/>
      <c r="L55" s="34"/>
      <c r="M55" s="34"/>
    </row>
    <row r="56" spans="1:13" ht="18" customHeight="1">
      <c r="A56" s="38" t="str">
        <f>'planning T2'!$F$9</f>
        <v>AVH PARIS</v>
      </c>
      <c r="B56" s="75">
        <f>IF(ISBLANK('planning T2'!D25),"",'planning T2'!D25)</f>
      </c>
      <c r="C56" s="37" t="s">
        <v>29</v>
      </c>
      <c r="D56" s="76">
        <f>IF(ISBLANK('planning T2'!E25),"",'planning T2'!E25)</f>
      </c>
      <c r="E56" s="38" t="str">
        <f>'planning T2'!$F$10</f>
        <v>CST LAVAL</v>
      </c>
      <c r="F56" s="77"/>
      <c r="G56" s="77"/>
      <c r="H56" s="77"/>
      <c r="I56" s="74"/>
      <c r="J56" s="34"/>
      <c r="K56" s="34"/>
      <c r="L56" s="34"/>
      <c r="M56" s="34"/>
    </row>
    <row r="57" spans="1:13" ht="18" customHeight="1">
      <c r="A57" s="38" t="str">
        <f>'planning T2'!$C$8</f>
        <v>H. RENNES C.</v>
      </c>
      <c r="B57" s="75">
        <f>IF(ISBLANK('planning T2'!D26),"",'planning T2'!D26)</f>
      </c>
      <c r="C57" s="37" t="s">
        <v>29</v>
      </c>
      <c r="D57" s="76">
        <f>IF(ISBLANK('planning T2'!E26),"",'planning T2'!E26)</f>
      </c>
      <c r="E57" s="38" t="str">
        <f>'planning T2'!$C$9</f>
        <v>CS AVH TOURS</v>
      </c>
      <c r="F57" s="77"/>
      <c r="G57" s="77"/>
      <c r="H57" s="77"/>
      <c r="I57" s="74"/>
      <c r="J57" s="34"/>
      <c r="K57" s="34"/>
      <c r="L57" s="34"/>
      <c r="M57" s="34"/>
    </row>
    <row r="58" spans="1:13" ht="18" customHeight="1">
      <c r="A58" s="46" t="str">
        <f>'planning T2'!$F$8</f>
        <v>GRENOBLE H.</v>
      </c>
      <c r="B58" s="78">
        <f>IF(ISBLANK('planning T2'!D27),"",'planning T2'!D27)</f>
      </c>
      <c r="C58" s="45" t="s">
        <v>29</v>
      </c>
      <c r="D58" s="79">
        <f>IF(ISBLANK('planning T2'!E27),"",'planning T2'!E27)</f>
      </c>
      <c r="E58" s="46" t="str">
        <f>'planning T2'!$C$7</f>
        <v>ASAAS STRASBOURG</v>
      </c>
      <c r="F58" s="80"/>
      <c r="G58" s="80"/>
      <c r="H58" s="80"/>
      <c r="I58" s="74"/>
      <c r="J58" s="34"/>
      <c r="K58" s="34"/>
      <c r="L58" s="34"/>
      <c r="M58" s="34"/>
    </row>
    <row r="59" spans="1:13" ht="99.75" customHeight="1">
      <c r="A59" s="168" t="s">
        <v>42</v>
      </c>
      <c r="B59" s="162"/>
      <c r="C59" s="162"/>
      <c r="D59" s="162"/>
      <c r="E59" s="162"/>
      <c r="F59" s="162"/>
      <c r="G59" s="162"/>
      <c r="H59" s="162"/>
      <c r="I59" s="162"/>
      <c r="J59" s="162"/>
      <c r="K59" s="14"/>
      <c r="L59" s="14"/>
      <c r="M59" s="14"/>
    </row>
    <row r="60" spans="1:13" ht="30" customHeight="1">
      <c r="A60" s="50" t="s">
        <v>31</v>
      </c>
      <c r="B60" s="51" t="s">
        <v>32</v>
      </c>
      <c r="C60" s="52" t="s">
        <v>33</v>
      </c>
      <c r="D60" s="52" t="s">
        <v>34</v>
      </c>
      <c r="E60" s="52" t="s">
        <v>35</v>
      </c>
      <c r="F60" s="52" t="s">
        <v>36</v>
      </c>
      <c r="G60" s="52" t="s">
        <v>37</v>
      </c>
      <c r="H60" s="52" t="s">
        <v>38</v>
      </c>
      <c r="I60" s="52" t="s">
        <v>39</v>
      </c>
      <c r="J60" s="53" t="s">
        <v>40</v>
      </c>
      <c r="K60" s="34"/>
      <c r="L60" s="34"/>
      <c r="M60" s="34"/>
    </row>
    <row r="61" spans="1:13" ht="18" customHeight="1">
      <c r="A61" s="30" t="str">
        <f>'planning T2'!$F$10</f>
        <v>CST LAVAL</v>
      </c>
      <c r="B61" s="81">
        <f>'points T2'!$V$15</f>
      </c>
      <c r="C61" s="82">
        <f aca="true" t="shared" si="4" ref="C61:C67">SUM(D61:F61)</f>
        <v>0</v>
      </c>
      <c r="D61" s="82">
        <f>IF('points T2'!$V$7=2,1,0)+IF('points T2'!$V$8=2,1,0)+IF('points T2'!$V$9=2,1,0)+IF('points T2'!$V$10=2,1,0)+IF('points T2'!$V$11=2,1,0)+IF('points T2'!$V$12=2,1,0)</f>
        <v>0</v>
      </c>
      <c r="E61" s="82">
        <f>IF('points T2'!$V$7=1,1,0)+IF('points T2'!$V$8=1,1,0)+IF('points T2'!$V$9=1,1,0)+IF('points T2'!$V$10=1,1,0)+IF('points T2'!$V$11=1,1,0)+IF('points T2'!$V$12=1,1,0)</f>
        <v>0</v>
      </c>
      <c r="F61" s="82">
        <f>IF('points T2'!$V$7=0,1,0)+IF('points T2'!$V$8=0,1,0)+IF('points T2'!$V$9=0,1,0)+IF('points T2'!$V$10=0,1,0)+IF('points T2'!$V$11=0,1,0)+IF('points T2'!$V$12=0,1,0)</f>
        <v>0</v>
      </c>
      <c r="G61" s="83">
        <f>'points T2'!$T$15</f>
      </c>
      <c r="H61" s="83">
        <f>'points T2'!$U$15</f>
      </c>
      <c r="I61" s="84" t="e">
        <f aca="true" t="shared" si="5" ref="I61:I67">G61-H61</f>
        <v>#VALUE!</v>
      </c>
      <c r="J61" s="85" t="e">
        <f aca="true" t="shared" si="6" ref="J61:J67">G61/H61</f>
        <v>#VALUE!</v>
      </c>
      <c r="K61" s="34"/>
      <c r="L61" s="34"/>
      <c r="M61" s="34"/>
    </row>
    <row r="62" spans="1:13" ht="18" customHeight="1">
      <c r="A62" s="38" t="str">
        <f>'planning T2'!$C$7</f>
        <v>ASAAS STRASBOURG</v>
      </c>
      <c r="B62" s="54">
        <f>'points T2'!$G$15</f>
      </c>
      <c r="C62" s="55">
        <f t="shared" si="4"/>
        <v>0</v>
      </c>
      <c r="D62" s="55">
        <f>IF('points T2'!$G$7=2,1,0)+IF('points T2'!$G$8=2,1,0)+IF('points T2'!$G$9=2,1,0)+IF('points T2'!$G$10=2,1,0)+IF('points T2'!$G$11=2,1,0)+IF('points T2'!$G$12=2,1,0)</f>
        <v>0</v>
      </c>
      <c r="E62" s="55">
        <f>IF('points T2'!$G$7=1,1,0)+IF('points T2'!$G$8=1,1,0)+IF('points T2'!$G$9=1,1,0)+IF('points T2'!$G$10=1,1,0)+IF('points T2'!$G$11=1,1,0)+IF('points T2'!$G$12=1,1,0)</f>
        <v>0</v>
      </c>
      <c r="F62" s="55">
        <f>IF('points T2'!$G$7=0,1,0)+IF('points T2'!$G$8=0,1,0)+IF('points T2'!$G$9=0,1,0)+IF('points T2'!$G$10=0,1,0)+IF('points T2'!$G$11=0,1,0)+IF('points T2'!$G$12=0,1,0)</f>
        <v>0</v>
      </c>
      <c r="G62" s="56">
        <f>'points T2'!$E$15</f>
      </c>
      <c r="H62" s="56">
        <f>'points T2'!$F$15</f>
      </c>
      <c r="I62" s="57" t="e">
        <f t="shared" si="5"/>
        <v>#VALUE!</v>
      </c>
      <c r="J62" s="58" t="e">
        <f t="shared" si="6"/>
        <v>#VALUE!</v>
      </c>
      <c r="K62" s="34"/>
      <c r="L62" s="34"/>
      <c r="M62" s="34"/>
    </row>
    <row r="63" spans="1:13" ht="18" customHeight="1">
      <c r="A63" s="38" t="str">
        <f>'planning T2'!$F$8</f>
        <v>GRENOBLE H.</v>
      </c>
      <c r="B63" s="54">
        <f>'points T2'!$P$15</f>
      </c>
      <c r="C63" s="55">
        <f t="shared" si="4"/>
        <v>0</v>
      </c>
      <c r="D63" s="55">
        <f>IF('points T2'!$P$7=2,1,0)+IF('points T2'!$P$8=2,1,0)+IF('points T2'!$P$9=2,1,0)+IF('points T2'!$P$10=2,1,0)+IF('points T2'!$P$11=2,1,0)+IF('points T2'!$P$12=2,1,0)</f>
        <v>0</v>
      </c>
      <c r="E63" s="55">
        <f>IF('points T2'!$P$7=1,1,0)+IF('points T2'!$P$8=1,1,0)+IF('points T2'!$P$9=1,1,0)+IF('points T2'!$P$10=1,1,0)+IF('points T2'!$P$11=1,1,0)+IF('points T2'!$P$12=1,1,0)</f>
        <v>0</v>
      </c>
      <c r="F63" s="55">
        <f>IF('points T2'!$P$7=0,1,0)+IF('points T2'!$P$8=0,1,0)+IF('points T2'!$P$9=0,1,0)+IF('points T2'!$P$10=0,1,0)+IF('points T2'!$P$11=0,1,0)+IF('points T2'!$P$12=0,1,0)</f>
        <v>0</v>
      </c>
      <c r="G63" s="56">
        <f>'points T2'!$N$15</f>
      </c>
      <c r="H63" s="56">
        <f>'points T2'!$O$15</f>
      </c>
      <c r="I63" s="57" t="e">
        <f t="shared" si="5"/>
        <v>#VALUE!</v>
      </c>
      <c r="J63" s="58" t="e">
        <f t="shared" si="6"/>
        <v>#VALUE!</v>
      </c>
      <c r="K63" s="34"/>
      <c r="L63" s="34"/>
      <c r="M63" s="34"/>
    </row>
    <row r="64" spans="1:13" ht="18" customHeight="1">
      <c r="A64" s="38" t="str">
        <f>'planning T2'!$F$9</f>
        <v>AVH PARIS</v>
      </c>
      <c r="B64" s="54">
        <f>'points T2'!$S$15</f>
      </c>
      <c r="C64" s="55">
        <f t="shared" si="4"/>
        <v>0</v>
      </c>
      <c r="D64" s="55">
        <f>IF('points T2'!$S$7=2,1,0)+IF('points T2'!$S$8=2,1,0)+IF('points T2'!$S$9=2,1,0)+IF('points T2'!$S$10=2,1,0)+IF('points T2'!$S$11=2,1,0)+IF('points T2'!$S$12=2,1,0)</f>
        <v>0</v>
      </c>
      <c r="E64" s="55">
        <f>IF('points T2'!$S$7=1,1,0)+IF('points T2'!$S$8=1,1,0)+IF('points T2'!$S$9=1,1,0)+IF('points T2'!$S$10=1,1,0)+IF('points T2'!$S$11=1,1,0)+IF('points T2'!$S$12=1,1,0)</f>
        <v>0</v>
      </c>
      <c r="F64" s="55">
        <f>IF('points T2'!$S$7=0,1,0)+IF('points T2'!$S$8=0,1,0)+IF('points T2'!$S$9=0,1,0)+IF('points T2'!$S$10=0,1,0)+IF('points T2'!$S$11=0,1,0)+IF('points T2'!$S$12=0,1,0)</f>
        <v>0</v>
      </c>
      <c r="G64" s="56">
        <f>'points T2'!$Q$15</f>
      </c>
      <c r="H64" s="56">
        <f>'points T2'!$R$15</f>
      </c>
      <c r="I64" s="57" t="e">
        <f t="shared" si="5"/>
        <v>#VALUE!</v>
      </c>
      <c r="J64" s="58" t="e">
        <f t="shared" si="6"/>
        <v>#VALUE!</v>
      </c>
      <c r="K64" s="34"/>
      <c r="L64" s="34"/>
      <c r="M64" s="34"/>
    </row>
    <row r="65" spans="1:13" ht="18" customHeight="1">
      <c r="A65" s="38" t="str">
        <f>'planning T2'!$C$8</f>
        <v>H. RENNES C.</v>
      </c>
      <c r="B65" s="54">
        <f>'points T2'!$J$15</f>
      </c>
      <c r="C65" s="55">
        <f t="shared" si="4"/>
        <v>0</v>
      </c>
      <c r="D65" s="55">
        <f>IF('points T2'!$J$7=2,1,0)+IF('points T2'!$J$8=2,1,0)+IF('points T2'!$J$9=2,1,0)+IF('points T2'!$J$10=2,1,0)+IF('points T2'!$J$11=2,1,0)+IF('points T2'!$J$12=2,1,0)</f>
        <v>0</v>
      </c>
      <c r="E65" s="55">
        <f>IF('points T2'!$J$7=1,1,0)+IF('points T2'!$J$8=1,1,0)+IF('points T2'!$J$9=1,1,0)+IF('points T2'!$J$10=1,1,0)+IF('points T2'!$J$11=1,1,0)+IF('points T2'!$J$12=1,1,0)</f>
        <v>0</v>
      </c>
      <c r="F65" s="55">
        <f>IF('points T2'!$J$7=0,1,0)+IF('points T2'!$J$8=0,1,0)+IF('points T2'!$J$9=0,1,0)+IF('points T2'!$J$10=0,1,0)+IF('points T2'!$J$11=0,1,0)+IF('points T2'!$J$12=0,1,0)</f>
        <v>0</v>
      </c>
      <c r="G65" s="56">
        <f>'points T2'!$H$15</f>
      </c>
      <c r="H65" s="56">
        <f>'points T2'!$I$15</f>
      </c>
      <c r="I65" s="57" t="e">
        <f t="shared" si="5"/>
        <v>#VALUE!</v>
      </c>
      <c r="J65" s="58" t="e">
        <f t="shared" si="6"/>
        <v>#VALUE!</v>
      </c>
      <c r="K65" s="34"/>
      <c r="L65" s="34"/>
      <c r="M65" s="34"/>
    </row>
    <row r="66" spans="1:13" ht="18" customHeight="1">
      <c r="A66" s="38" t="str">
        <f>'planning T2'!$F$7</f>
        <v>ASCCB BESANCON</v>
      </c>
      <c r="B66" s="54">
        <f>'points T2'!$M$15</f>
      </c>
      <c r="C66" s="55">
        <f t="shared" si="4"/>
        <v>0</v>
      </c>
      <c r="D66" s="55">
        <f>IF('points T2'!$M$7=2,1,0)+IF('points T2'!$M$8=2,1,0)+IF('points T2'!$M$9=2,1,0)+IF('points T2'!$M$10=2,1,0)+IF('points T2'!$M$11=2,1,0)+IF('points T2'!$M$12=2,1,0)</f>
        <v>0</v>
      </c>
      <c r="E66" s="55">
        <f>IF('points T2'!$M$7=1,1,0)+IF('points T2'!$M$8=1,1,0)+IF('points T2'!$M$9=1,1,0)+IF('points T2'!$M$10=1,1,0)+IF('points T2'!$M$11=1,1,0)+IF('points T2'!$M$12=1,1,0)</f>
        <v>0</v>
      </c>
      <c r="F66" s="55">
        <f>IF('points T2'!$M$7=0,1,0)+IF('points T2'!$M$8=0,1,0)+IF('points T2'!$M$9=0,1,0)+IF('points T2'!$M$10=0,1,0)+IF('points T2'!$M$11=0,1,0)+IF('points T2'!$M$12=0,1,0)</f>
        <v>0</v>
      </c>
      <c r="G66" s="56">
        <f>'points T2'!$K$15</f>
      </c>
      <c r="H66" s="56">
        <f>'points T2'!$L$15</f>
      </c>
      <c r="I66" s="57" t="e">
        <f t="shared" si="5"/>
        <v>#VALUE!</v>
      </c>
      <c r="J66" s="58" t="e">
        <f t="shared" si="6"/>
        <v>#VALUE!</v>
      </c>
      <c r="K66" s="34"/>
      <c r="L66" s="34"/>
      <c r="M66" s="34"/>
    </row>
    <row r="67" spans="1:13" ht="18" customHeight="1">
      <c r="A67" s="86" t="str">
        <f>'planning T2'!$C$9</f>
        <v>CS AVH TOURS</v>
      </c>
      <c r="B67" s="59">
        <f>'points T2'!$D$15</f>
      </c>
      <c r="C67" s="60">
        <f t="shared" si="4"/>
        <v>0</v>
      </c>
      <c r="D67" s="60">
        <f>IF('points T2'!$D$7=2,1,0)+IF('points T2'!$D$8=2,1,0)+IF('points T2'!$D$9=2,1,0)+IF('points T2'!$D$10=2,1,0)+IF('points T2'!$D$11=2,1,0)+IF('points T2'!$D$12=2,1,0)</f>
        <v>0</v>
      </c>
      <c r="E67" s="60">
        <f>IF('points T2'!$D$7=1,1,0)+IF('points T2'!$D$8=1,1,0)+IF('points T2'!$D$9=1,1,0)+IF('points T2'!$D$10=1,1,0)+IF('points T2'!$D$11=1,1,0)+IF('points T2'!$D$12=1,1,0)</f>
        <v>0</v>
      </c>
      <c r="F67" s="60">
        <f>IF('points T2'!$D$7=0,1,0)+IF('points T2'!$D$8=0,1,0)+IF('points T2'!$D$9=0,1,0)+IF('points T2'!$D$10=0,1,0)+IF('points T2'!$D$11=0,1,0)+IF('points T2'!$D$12=0,1,0)</f>
        <v>0</v>
      </c>
      <c r="G67" s="61">
        <f>'points T2'!$B$15</f>
      </c>
      <c r="H67" s="61">
        <f>'points T2'!$C$15</f>
      </c>
      <c r="I67" s="62" t="e">
        <f t="shared" si="5"/>
        <v>#VALUE!</v>
      </c>
      <c r="J67" s="63" t="e">
        <f t="shared" si="6"/>
        <v>#VALUE!</v>
      </c>
      <c r="K67" s="34"/>
      <c r="L67" s="34"/>
      <c r="M67" s="34"/>
    </row>
    <row r="68" spans="1:13" ht="18" customHeight="1">
      <c r="A68" s="87" t="s">
        <v>41</v>
      </c>
      <c r="B68" s="65">
        <f aca="true" t="shared" si="7" ref="B68:I68">SUM(B61:B67)</f>
        <v>0</v>
      </c>
      <c r="C68" s="66">
        <f t="shared" si="7"/>
        <v>0</v>
      </c>
      <c r="D68" s="66">
        <f t="shared" si="7"/>
        <v>0</v>
      </c>
      <c r="E68" s="66">
        <f t="shared" si="7"/>
        <v>0</v>
      </c>
      <c r="F68" s="66">
        <f t="shared" si="7"/>
        <v>0</v>
      </c>
      <c r="G68" s="66">
        <f t="shared" si="7"/>
        <v>0</v>
      </c>
      <c r="H68" s="66">
        <f t="shared" si="7"/>
        <v>0</v>
      </c>
      <c r="I68" s="67" t="e">
        <f t="shared" si="7"/>
        <v>#VALUE!</v>
      </c>
      <c r="J68" s="66"/>
      <c r="K68" s="34"/>
      <c r="L68" s="34"/>
      <c r="M68" s="34"/>
    </row>
    <row r="69" spans="1:13" ht="61.5" customHeight="1">
      <c r="A69" s="166" t="str">
        <f>'planning T1'!A1:G1</f>
        <v>CHALLENGE NATIONAL DE TORBALL UNADEV - ANTHV 2016-2017</v>
      </c>
      <c r="B69" s="149"/>
      <c r="C69" s="149"/>
      <c r="D69" s="149"/>
      <c r="E69" s="149"/>
      <c r="F69" s="149"/>
      <c r="G69" s="149"/>
      <c r="H69" s="149"/>
      <c r="I69" s="149"/>
      <c r="J69" s="149"/>
      <c r="K69" s="14"/>
      <c r="L69" s="14"/>
      <c r="M69" s="14"/>
    </row>
    <row r="70" spans="1:13" ht="15" customHeight="1">
      <c r="A70" s="164" t="str">
        <f>'planning T1'!A2:G2</f>
        <v>Niveau 2 Masculin</v>
      </c>
      <c r="B70" s="162"/>
      <c r="C70" s="162"/>
      <c r="D70" s="162"/>
      <c r="E70" s="162"/>
      <c r="F70" s="162"/>
      <c r="G70" s="162"/>
      <c r="H70" s="162"/>
      <c r="I70" s="162"/>
      <c r="J70" s="162"/>
      <c r="K70" s="34"/>
      <c r="L70" s="34"/>
      <c r="M70" s="34"/>
    </row>
    <row r="71" spans="1:13" ht="99.75" customHeight="1">
      <c r="A71" s="167" t="s">
        <v>43</v>
      </c>
      <c r="B71" s="155"/>
      <c r="C71" s="155"/>
      <c r="D71" s="155"/>
      <c r="E71" s="155"/>
      <c r="F71" s="155"/>
      <c r="G71" s="155"/>
      <c r="H71" s="155"/>
      <c r="I71" s="155"/>
      <c r="J71" s="155"/>
      <c r="K71" s="88"/>
      <c r="L71" s="88"/>
      <c r="M71" s="88"/>
    </row>
    <row r="72" spans="1:13" ht="30" customHeight="1">
      <c r="A72" s="50" t="s">
        <v>31</v>
      </c>
      <c r="B72" s="51" t="s">
        <v>32</v>
      </c>
      <c r="C72" s="52" t="s">
        <v>33</v>
      </c>
      <c r="D72" s="52" t="s">
        <v>34</v>
      </c>
      <c r="E72" s="52" t="s">
        <v>35</v>
      </c>
      <c r="F72" s="52" t="s">
        <v>36</v>
      </c>
      <c r="G72" s="52" t="s">
        <v>37</v>
      </c>
      <c r="H72" s="52" t="s">
        <v>38</v>
      </c>
      <c r="I72" s="52" t="s">
        <v>39</v>
      </c>
      <c r="J72" s="53" t="s">
        <v>40</v>
      </c>
      <c r="K72" s="34"/>
      <c r="L72" s="34"/>
      <c r="M72" s="34"/>
    </row>
    <row r="73" spans="1:13" ht="21.75" customHeight="1">
      <c r="A73" s="27" t="str">
        <f>grille7fixe!$A$73</f>
        <v>AVH PARIS</v>
      </c>
      <c r="B73" s="83" t="e">
        <f>grille7fixe!$B$73</f>
        <v>#VALUE!</v>
      </c>
      <c r="C73" s="82">
        <f>grille7fixe!$C$73</f>
        <v>6</v>
      </c>
      <c r="D73" s="82">
        <f>grille7fixe!$D$73</f>
        <v>3</v>
      </c>
      <c r="E73" s="89">
        <f>grille7fixe!$E$73</f>
        <v>2</v>
      </c>
      <c r="F73" s="82">
        <f>grille7fixe!$F$73</f>
        <v>1</v>
      </c>
      <c r="G73" s="84" t="e">
        <f>grille7fixe!$G$73</f>
        <v>#VALUE!</v>
      </c>
      <c r="H73" s="84" t="e">
        <f>grille7fixe!$H$73</f>
        <v>#VALUE!</v>
      </c>
      <c r="I73" s="84" t="e">
        <f>grille7fixe!$I$73</f>
        <v>#VALUE!</v>
      </c>
      <c r="J73" s="85" t="e">
        <f>grille7fixe!$J$73</f>
        <v>#VALUE!</v>
      </c>
      <c r="K73" s="34"/>
      <c r="L73" s="34"/>
      <c r="M73" s="34"/>
    </row>
    <row r="74" spans="1:13" ht="21.75" customHeight="1">
      <c r="A74" s="35" t="str">
        <f>grille7fixe!$A$74</f>
        <v>H. RENNES C.</v>
      </c>
      <c r="B74" s="56" t="e">
        <f>grille7fixe!$B$74</f>
        <v>#VALUE!</v>
      </c>
      <c r="C74" s="55">
        <f>grille7fixe!$C$74</f>
        <v>6</v>
      </c>
      <c r="D74" s="55">
        <f>grille7fixe!$D$74</f>
        <v>3</v>
      </c>
      <c r="E74" s="55">
        <f>grille7fixe!$E$74</f>
        <v>0</v>
      </c>
      <c r="F74" s="55">
        <f>grille7fixe!$F$74</f>
        <v>3</v>
      </c>
      <c r="G74" s="57" t="e">
        <f>grille7fixe!$G$74</f>
        <v>#VALUE!</v>
      </c>
      <c r="H74" s="57" t="e">
        <f>grille7fixe!$H$74</f>
        <v>#VALUE!</v>
      </c>
      <c r="I74" s="57" t="e">
        <f>grille7fixe!$I$74</f>
        <v>#VALUE!</v>
      </c>
      <c r="J74" s="58" t="e">
        <f>grille7fixe!$J$74</f>
        <v>#VALUE!</v>
      </c>
      <c r="K74" s="34"/>
      <c r="L74" s="34"/>
      <c r="M74" s="34"/>
    </row>
    <row r="75" spans="1:13" ht="21.75" customHeight="1">
      <c r="A75" s="35" t="str">
        <f>grille7fixe!$A$75</f>
        <v>ASAAS STRASBOURG</v>
      </c>
      <c r="B75" s="56" t="e">
        <f>grille7fixe!$B$75</f>
        <v>#VALUE!</v>
      </c>
      <c r="C75" s="55">
        <f>grille7fixe!$C$75</f>
        <v>6</v>
      </c>
      <c r="D75" s="55">
        <f>grille7fixe!$D$75</f>
        <v>4</v>
      </c>
      <c r="E75" s="55">
        <f>grille7fixe!$E$75</f>
        <v>0</v>
      </c>
      <c r="F75" s="55">
        <f>grille7fixe!$F$75</f>
        <v>2</v>
      </c>
      <c r="G75" s="57" t="e">
        <f>grille7fixe!$G$75</f>
        <v>#VALUE!</v>
      </c>
      <c r="H75" s="57" t="e">
        <f>grille7fixe!$H$75</f>
        <v>#VALUE!</v>
      </c>
      <c r="I75" s="57" t="e">
        <f>grille7fixe!$I$75</f>
        <v>#VALUE!</v>
      </c>
      <c r="J75" s="58" t="e">
        <f>grille7fixe!$J$75</f>
        <v>#VALUE!</v>
      </c>
      <c r="K75" s="34"/>
      <c r="L75" s="34"/>
      <c r="M75" s="34"/>
    </row>
    <row r="76" spans="1:13" ht="21.75" customHeight="1">
      <c r="A76" s="35" t="str">
        <f>grille7fixe!$A$76</f>
        <v>GRENOBLE H.</v>
      </c>
      <c r="B76" s="56" t="e">
        <f>grille7fixe!$B$76</f>
        <v>#VALUE!</v>
      </c>
      <c r="C76" s="55">
        <f>grille7fixe!$C$76</f>
        <v>6</v>
      </c>
      <c r="D76" s="55">
        <f>grille7fixe!$D$76</f>
        <v>2</v>
      </c>
      <c r="E76" s="90">
        <f>grille7fixe!$E$76</f>
        <v>1</v>
      </c>
      <c r="F76" s="55">
        <f>grille7fixe!$F$76</f>
        <v>3</v>
      </c>
      <c r="G76" s="57" t="e">
        <f>grille7fixe!$G$76</f>
        <v>#VALUE!</v>
      </c>
      <c r="H76" s="57" t="e">
        <f>grille7fixe!$H$76</f>
        <v>#VALUE!</v>
      </c>
      <c r="I76" s="57" t="e">
        <f>grille7fixe!$I$76</f>
        <v>#VALUE!</v>
      </c>
      <c r="J76" s="58" t="e">
        <f>grille7fixe!$J$76</f>
        <v>#VALUE!</v>
      </c>
      <c r="K76" s="34"/>
      <c r="L76" s="34"/>
      <c r="M76" s="34"/>
    </row>
    <row r="77" spans="1:13" ht="21.75" customHeight="1">
      <c r="A77" s="35" t="str">
        <f>grille7fixe!$A$77</f>
        <v>ASCCB BESANCON</v>
      </c>
      <c r="B77" s="56" t="e">
        <f>grille7fixe!$B$77</f>
        <v>#VALUE!</v>
      </c>
      <c r="C77" s="55">
        <f>grille7fixe!$C$77</f>
        <v>6</v>
      </c>
      <c r="D77" s="55">
        <f>grille7fixe!$D$77</f>
        <v>3</v>
      </c>
      <c r="E77" s="55">
        <f>grille7fixe!$E$77</f>
        <v>0</v>
      </c>
      <c r="F77" s="55">
        <f>grille7fixe!$F$77</f>
        <v>3</v>
      </c>
      <c r="G77" s="57" t="e">
        <f>grille7fixe!$G$77</f>
        <v>#VALUE!</v>
      </c>
      <c r="H77" s="57" t="e">
        <f>grille7fixe!$H$77</f>
        <v>#VALUE!</v>
      </c>
      <c r="I77" s="57" t="e">
        <f>grille7fixe!$I$77</f>
        <v>#VALUE!</v>
      </c>
      <c r="J77" s="58" t="e">
        <f>grille7fixe!$J$77</f>
        <v>#VALUE!</v>
      </c>
      <c r="K77" s="34"/>
      <c r="L77" s="34"/>
      <c r="M77" s="34"/>
    </row>
    <row r="78" spans="1:13" ht="21.75" customHeight="1">
      <c r="A78" s="35" t="str">
        <f>grille7fixe!$A$78</f>
        <v>CS AVH TOURS</v>
      </c>
      <c r="B78" s="56" t="e">
        <f>grille7fixe!$B$78</f>
        <v>#VALUE!</v>
      </c>
      <c r="C78" s="55">
        <f>grille7fixe!$C$78</f>
        <v>6</v>
      </c>
      <c r="D78" s="55">
        <f>grille7fixe!$D$78</f>
        <v>3</v>
      </c>
      <c r="E78" s="55">
        <f>grille7fixe!$E$78</f>
        <v>1</v>
      </c>
      <c r="F78" s="55">
        <f>grille7fixe!$F$78</f>
        <v>2</v>
      </c>
      <c r="G78" s="57" t="e">
        <f>grille7fixe!$G$78</f>
        <v>#VALUE!</v>
      </c>
      <c r="H78" s="57" t="e">
        <f>grille7fixe!$H$78</f>
        <v>#VALUE!</v>
      </c>
      <c r="I78" s="57" t="e">
        <f>grille7fixe!$I$78</f>
        <v>#VALUE!</v>
      </c>
      <c r="J78" s="58" t="e">
        <f>grille7fixe!$J$78</f>
        <v>#VALUE!</v>
      </c>
      <c r="K78" s="34"/>
      <c r="L78" s="34"/>
      <c r="M78" s="34"/>
    </row>
    <row r="79" spans="1:13" ht="21.75" customHeight="1">
      <c r="A79" s="91" t="str">
        <f>grille7fixe!$A$79</f>
        <v>CST LAVAL</v>
      </c>
      <c r="B79" s="56" t="e">
        <f>grille7fixe!$B$79</f>
        <v>#VALUE!</v>
      </c>
      <c r="C79" s="55">
        <f>grille7fixe!$C$79</f>
        <v>6</v>
      </c>
      <c r="D79" s="55">
        <f>grille7fixe!$D$79</f>
        <v>1</v>
      </c>
      <c r="E79" s="55">
        <f>grille7fixe!$E$79</f>
        <v>0</v>
      </c>
      <c r="F79" s="55">
        <f>grille7fixe!$F$79</f>
        <v>5</v>
      </c>
      <c r="G79" s="57" t="e">
        <f>grille7fixe!$G$79</f>
        <v>#VALUE!</v>
      </c>
      <c r="H79" s="57" t="e">
        <f>grille7fixe!$H$79</f>
        <v>#VALUE!</v>
      </c>
      <c r="I79" s="57" t="e">
        <f>grille7fixe!$I$79</f>
        <v>#VALUE!</v>
      </c>
      <c r="J79" s="58" t="e">
        <f>grille7fixe!$J$79</f>
        <v>#VALUE!</v>
      </c>
      <c r="K79" s="34"/>
      <c r="L79" s="34"/>
      <c r="M79" s="34"/>
    </row>
    <row r="80" spans="1:13" ht="21.75" customHeight="1">
      <c r="A80" s="64" t="s">
        <v>41</v>
      </c>
      <c r="B80" s="92" t="e">
        <f aca="true" t="shared" si="8" ref="B80:I80">SUM(B73:B79)</f>
        <v>#VALUE!</v>
      </c>
      <c r="C80" s="66">
        <f t="shared" si="8"/>
        <v>42</v>
      </c>
      <c r="D80" s="66">
        <f t="shared" si="8"/>
        <v>19</v>
      </c>
      <c r="E80" s="66">
        <f t="shared" si="8"/>
        <v>4</v>
      </c>
      <c r="F80" s="66">
        <f t="shared" si="8"/>
        <v>19</v>
      </c>
      <c r="G80" s="67" t="e">
        <f t="shared" si="8"/>
        <v>#VALUE!</v>
      </c>
      <c r="H80" s="67" t="e">
        <f t="shared" si="8"/>
        <v>#VALUE!</v>
      </c>
      <c r="I80" s="67" t="e">
        <f t="shared" si="8"/>
        <v>#VALUE!</v>
      </c>
      <c r="J80" s="66"/>
      <c r="K80" s="34"/>
      <c r="L80" s="34"/>
      <c r="M80" s="34"/>
    </row>
    <row r="81" spans="1:13" ht="21.75" customHeight="1">
      <c r="A81" s="34"/>
      <c r="B81" s="34"/>
      <c r="C81" s="34"/>
      <c r="D81" s="34"/>
      <c r="E81" s="34"/>
      <c r="F81" s="34"/>
      <c r="G81" s="34"/>
      <c r="H81" s="34"/>
      <c r="I81" s="34"/>
      <c r="J81" s="34"/>
      <c r="K81" s="34"/>
      <c r="L81" s="34"/>
      <c r="M81" s="34"/>
    </row>
    <row r="82" ht="21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</sheetData>
  <sheetProtection/>
  <mergeCells count="11">
    <mergeCell ref="A71:J71"/>
    <mergeCell ref="A69:J69"/>
    <mergeCell ref="A70:J70"/>
    <mergeCell ref="A59:J59"/>
    <mergeCell ref="A25:J25"/>
    <mergeCell ref="A37:J37"/>
    <mergeCell ref="A1:J1"/>
    <mergeCell ref="A2:J2"/>
    <mergeCell ref="A3:J3"/>
    <mergeCell ref="A35:J35"/>
    <mergeCell ref="A36:J3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81"/>
  <sheetViews>
    <sheetView zoomScalePageLayoutView="0" workbookViewId="0" topLeftCell="A1">
      <selection activeCell="A1" sqref="A1"/>
    </sheetView>
  </sheetViews>
  <sheetFormatPr defaultColWidth="17.28125" defaultRowHeight="15" customHeight="1"/>
  <cols>
    <col min="1" max="1" width="25.28125" style="0" customWidth="1"/>
    <col min="2" max="10" width="6.421875" style="0" customWidth="1"/>
    <col min="11" max="13" width="10.7109375" style="0" customWidth="1"/>
  </cols>
  <sheetData>
    <row r="1" spans="1:10" ht="21" customHeight="1">
      <c r="A1" s="163" t="str">
        <f>+'planning T1'!A1:G1</f>
        <v>CHALLENGE NATIONAL DE TORBALL UNADEV - ANTHV 2016-2017</v>
      </c>
      <c r="B1" s="162"/>
      <c r="C1" s="162"/>
      <c r="D1" s="162"/>
      <c r="E1" s="162"/>
      <c r="F1" s="162"/>
      <c r="G1" s="162"/>
      <c r="H1" s="162"/>
      <c r="I1" s="162"/>
      <c r="J1" s="162"/>
    </row>
    <row r="2" spans="1:10" ht="24.75" customHeight="1">
      <c r="A2" s="164" t="str">
        <f>+'planning T1'!A2:G2</f>
        <v>Niveau 2 Masculin</v>
      </c>
      <c r="B2" s="162"/>
      <c r="C2" s="162"/>
      <c r="D2" s="162"/>
      <c r="E2" s="162"/>
      <c r="F2" s="162"/>
      <c r="G2" s="162"/>
      <c r="H2" s="162"/>
      <c r="I2" s="162"/>
      <c r="J2" s="162"/>
    </row>
    <row r="3" spans="1:10" ht="21.75" customHeight="1">
      <c r="A3" s="170" t="str">
        <f>+'planning T1'!A3:G3</f>
        <v>Premier tour : Yvetot (Rouen), 04 Février 2017</v>
      </c>
      <c r="B3" s="155"/>
      <c r="C3" s="155"/>
      <c r="D3" s="155"/>
      <c r="E3" s="155"/>
      <c r="F3" s="155"/>
      <c r="G3" s="155"/>
      <c r="H3" s="155"/>
      <c r="I3" s="155"/>
      <c r="J3" s="155"/>
    </row>
    <row r="4" spans="1:13" ht="15.75" customHeight="1">
      <c r="A4" s="27" t="str">
        <f>'planning T1'!C7</f>
        <v>CST LAVAL</v>
      </c>
      <c r="B4" s="93"/>
      <c r="C4" s="28">
        <f>IF(ISBLANK('planning T1'!D7),"",'planning T1'!D7)</f>
        <v>1</v>
      </c>
      <c r="D4" s="29" t="s">
        <v>29</v>
      </c>
      <c r="E4" s="29">
        <f>IF(ISBLANK('planning T1'!E7),"",'planning T1'!E7)</f>
        <v>5</v>
      </c>
      <c r="F4" s="30" t="str">
        <f>'planning T1'!F7</f>
        <v>AVH PARIS</v>
      </c>
      <c r="G4" s="31"/>
      <c r="H4" s="31"/>
      <c r="I4" s="32"/>
      <c r="J4" s="94"/>
      <c r="K4" s="34"/>
      <c r="L4" s="34"/>
      <c r="M4" s="34"/>
    </row>
    <row r="5" spans="1:13" ht="15.75" customHeight="1">
      <c r="A5" s="35" t="str">
        <f>'planning T1'!C8</f>
        <v>ASAAS STRASBOURG</v>
      </c>
      <c r="B5" s="95"/>
      <c r="C5" s="36">
        <f>IF(ISBLANK('planning T1'!D8),"",'planning T1'!D8)</f>
        <v>7</v>
      </c>
      <c r="D5" s="37" t="s">
        <v>29</v>
      </c>
      <c r="E5" s="37">
        <f>IF(ISBLANK('planning T1'!E8),"",'planning T1'!E8)</f>
        <v>6</v>
      </c>
      <c r="F5" s="38" t="str">
        <f>'planning T1'!F8</f>
        <v>CS AVH TOURS</v>
      </c>
      <c r="G5" s="39"/>
      <c r="H5" s="39"/>
      <c r="I5" s="40"/>
      <c r="J5" s="96"/>
      <c r="K5" s="34"/>
      <c r="L5" s="34"/>
      <c r="M5" s="34"/>
    </row>
    <row r="6" spans="1:13" ht="15.75" customHeight="1">
      <c r="A6" s="35" t="str">
        <f>'planning T1'!C9</f>
        <v>GRENOBLE H.</v>
      </c>
      <c r="B6" s="95"/>
      <c r="C6" s="36">
        <f>IF(ISBLANK('planning T1'!D9),"",'planning T1'!D9)</f>
        <v>4</v>
      </c>
      <c r="D6" s="37" t="s">
        <v>29</v>
      </c>
      <c r="E6" s="37">
        <f>IF(ISBLANK('planning T1'!E9),"",'planning T1'!E9)</f>
        <v>6</v>
      </c>
      <c r="F6" s="38" t="str">
        <f>'planning T1'!F9</f>
        <v>ASCCB BESANCON</v>
      </c>
      <c r="G6" s="39"/>
      <c r="H6" s="39"/>
      <c r="I6" s="40"/>
      <c r="J6" s="96"/>
      <c r="K6" s="34"/>
      <c r="L6" s="34"/>
      <c r="M6" s="34"/>
    </row>
    <row r="7" spans="1:13" ht="15.75" customHeight="1">
      <c r="A7" s="35" t="str">
        <f>'planning T1'!C10</f>
        <v>AVH PARIS</v>
      </c>
      <c r="B7" s="95"/>
      <c r="C7" s="36">
        <f>IF(ISBLANK('planning T1'!D10),"",'planning T1'!D10)</f>
        <v>4</v>
      </c>
      <c r="D7" s="37" t="s">
        <v>29</v>
      </c>
      <c r="E7" s="37">
        <f>IF(ISBLANK('planning T1'!E10),"",'planning T1'!E10)</f>
        <v>3</v>
      </c>
      <c r="F7" s="38" t="str">
        <f>'planning T1'!F10</f>
        <v>H. RENNES C.</v>
      </c>
      <c r="G7" s="39"/>
      <c r="H7" s="39"/>
      <c r="I7" s="40"/>
      <c r="J7" s="96"/>
      <c r="K7" s="34"/>
      <c r="L7" s="34"/>
      <c r="M7" s="34"/>
    </row>
    <row r="8" spans="1:13" ht="15.75" customHeight="1">
      <c r="A8" s="35" t="str">
        <f>'planning T1'!C11</f>
        <v>CST LAVAL</v>
      </c>
      <c r="B8" s="95"/>
      <c r="C8" s="36">
        <f>IF(ISBLANK('planning T1'!D11),"",'planning T1'!D11)</f>
        <v>3</v>
      </c>
      <c r="D8" s="37" t="s">
        <v>29</v>
      </c>
      <c r="E8" s="37">
        <f>IF(ISBLANK('planning T1'!E11),"",'planning T1'!E11)</f>
        <v>6</v>
      </c>
      <c r="F8" s="38" t="str">
        <f>'planning T1'!F11</f>
        <v>ASAAS STRASBOURG</v>
      </c>
      <c r="G8" s="39"/>
      <c r="H8" s="39"/>
      <c r="I8" s="40"/>
      <c r="J8" s="96"/>
      <c r="K8" s="34"/>
      <c r="L8" s="34"/>
      <c r="M8" s="34"/>
    </row>
    <row r="9" spans="1:13" ht="15.75" customHeight="1">
      <c r="A9" s="41" t="str">
        <f>'planning T1'!C12</f>
        <v>CS AVH TOURS</v>
      </c>
      <c r="B9" s="95"/>
      <c r="C9" s="36">
        <f>IF(ISBLANK('planning T1'!D12),"",'planning T1'!D12)</f>
        <v>2</v>
      </c>
      <c r="D9" s="37" t="s">
        <v>29</v>
      </c>
      <c r="E9" s="37">
        <f>IF(ISBLANK('planning T1'!E12),"",'planning T1'!E12)</f>
        <v>7</v>
      </c>
      <c r="F9" s="38" t="str">
        <f>'planning T1'!F12</f>
        <v>GRENOBLE H.</v>
      </c>
      <c r="G9" s="39"/>
      <c r="H9" s="39"/>
      <c r="I9" s="40"/>
      <c r="J9" s="96"/>
      <c r="K9" s="34"/>
      <c r="L9" s="34"/>
      <c r="M9" s="34"/>
    </row>
    <row r="10" spans="1:13" ht="15.75" customHeight="1">
      <c r="A10" s="35" t="str">
        <f>'planning T1'!C13</f>
        <v>H. RENNES C.</v>
      </c>
      <c r="B10" s="95"/>
      <c r="C10" s="36">
        <f>IF(ISBLANK('planning T1'!D13),"",'planning T1'!D13)</f>
        <v>8</v>
      </c>
      <c r="D10" s="37" t="s">
        <v>29</v>
      </c>
      <c r="E10" s="37">
        <f>IF(ISBLANK('planning T1'!E13),"",'planning T1'!E13)</f>
        <v>4</v>
      </c>
      <c r="F10" s="38" t="str">
        <f>'planning T1'!F13</f>
        <v>ASCCB BESANCON</v>
      </c>
      <c r="G10" s="39"/>
      <c r="H10" s="39"/>
      <c r="I10" s="40"/>
      <c r="J10" s="96"/>
      <c r="K10" s="34"/>
      <c r="L10" s="34"/>
      <c r="M10" s="34"/>
    </row>
    <row r="11" spans="1:13" ht="15.75" customHeight="1">
      <c r="A11" s="35" t="str">
        <f>'planning T1'!C14</f>
        <v>ASAAS STRASBOURG</v>
      </c>
      <c r="B11" s="95"/>
      <c r="C11" s="36">
        <f>IF(ISBLANK('planning T1'!D14),"",'planning T1'!D14)</f>
        <v>3</v>
      </c>
      <c r="D11" s="37" t="s">
        <v>29</v>
      </c>
      <c r="E11" s="37">
        <f>IF(ISBLANK('planning T1'!E14),"",'planning T1'!E14)</f>
        <v>8</v>
      </c>
      <c r="F11" s="38" t="str">
        <f>'planning T1'!F14</f>
        <v>AVH PARIS</v>
      </c>
      <c r="G11" s="39"/>
      <c r="H11" s="39"/>
      <c r="I11" s="40"/>
      <c r="J11" s="96"/>
      <c r="K11" s="34"/>
      <c r="L11" s="34"/>
      <c r="M11" s="34"/>
    </row>
    <row r="12" spans="1:13" ht="15.75" customHeight="1">
      <c r="A12" s="35" t="str">
        <f>'planning T1'!C15</f>
        <v>GRENOBLE H.</v>
      </c>
      <c r="B12" s="95"/>
      <c r="C12" s="36">
        <f>IF(ISBLANK('planning T1'!D15),"",'planning T1'!D15)</f>
        <v>5</v>
      </c>
      <c r="D12" s="37" t="s">
        <v>29</v>
      </c>
      <c r="E12" s="37">
        <f>IF(ISBLANK('planning T1'!E15),"",'planning T1'!E15)</f>
        <v>3</v>
      </c>
      <c r="F12" s="42" t="str">
        <f>'planning T1'!F15</f>
        <v>CST LAVAL</v>
      </c>
      <c r="G12" s="39"/>
      <c r="H12" s="39"/>
      <c r="I12" s="40"/>
      <c r="J12" s="96"/>
      <c r="K12" s="34"/>
      <c r="L12" s="34"/>
      <c r="M12" s="34"/>
    </row>
    <row r="13" spans="1:13" ht="15.75" customHeight="1">
      <c r="A13" s="35" t="str">
        <f>'planning T1'!C16</f>
        <v>ASCCB BESANCON</v>
      </c>
      <c r="B13" s="95"/>
      <c r="C13" s="36">
        <f>IF(ISBLANK('planning T1'!D16),"",'planning T1'!D16)</f>
        <v>4</v>
      </c>
      <c r="D13" s="37" t="s">
        <v>29</v>
      </c>
      <c r="E13" s="37">
        <f>IF(ISBLANK('planning T1'!E16),"",'planning T1'!E16)</f>
        <v>5</v>
      </c>
      <c r="F13" s="38" t="str">
        <f>'planning T1'!F16</f>
        <v>CS AVH TOURS</v>
      </c>
      <c r="G13" s="39"/>
      <c r="H13" s="39"/>
      <c r="I13" s="40"/>
      <c r="J13" s="96"/>
      <c r="K13" s="34"/>
      <c r="L13" s="34"/>
      <c r="M13" s="34"/>
    </row>
    <row r="14" spans="1:13" ht="15.75" customHeight="1">
      <c r="A14" s="35" t="str">
        <f>'planning T1'!C17</f>
        <v>H. RENNES C.</v>
      </c>
      <c r="B14" s="95"/>
      <c r="C14" s="36">
        <f>IF(ISBLANK('planning T1'!D17),"",'planning T1'!D17)</f>
        <v>7</v>
      </c>
      <c r="D14" s="37" t="s">
        <v>29</v>
      </c>
      <c r="E14" s="37">
        <f>IF(ISBLANK('planning T1'!E17),"",'planning T1'!E17)</f>
        <v>9</v>
      </c>
      <c r="F14" s="38" t="str">
        <f>'planning T1'!F17</f>
        <v>ASAAS STRASBOURG</v>
      </c>
      <c r="G14" s="39"/>
      <c r="H14" s="39"/>
      <c r="I14" s="40"/>
      <c r="J14" s="96"/>
      <c r="K14" s="34"/>
      <c r="L14" s="34"/>
      <c r="M14" s="34"/>
    </row>
    <row r="15" spans="1:13" ht="15.75" customHeight="1">
      <c r="A15" s="35" t="str">
        <f>'planning T1'!C18</f>
        <v>AVH PARIS</v>
      </c>
      <c r="B15" s="95"/>
      <c r="C15" s="36">
        <f>IF(ISBLANK('planning T1'!D18),"",'planning T1'!D18)</f>
        <v>3</v>
      </c>
      <c r="D15" s="37" t="s">
        <v>29</v>
      </c>
      <c r="E15" s="37">
        <f>IF(ISBLANK('planning T1'!E18),"",'planning T1'!E18)</f>
        <v>3</v>
      </c>
      <c r="F15" s="38" t="str">
        <f>'planning T1'!F18</f>
        <v>GRENOBLE H.</v>
      </c>
      <c r="G15" s="39"/>
      <c r="H15" s="39"/>
      <c r="I15" s="40"/>
      <c r="J15" s="96"/>
      <c r="K15" s="34"/>
      <c r="L15" s="34"/>
      <c r="M15" s="34"/>
    </row>
    <row r="16" spans="1:13" ht="15.75" customHeight="1">
      <c r="A16" s="41" t="str">
        <f>'planning T1'!C19</f>
        <v>CST LAVAL</v>
      </c>
      <c r="B16" s="95"/>
      <c r="C16" s="36">
        <f>IF(ISBLANK('planning T1'!D19),"",'planning T1'!D19)</f>
        <v>6</v>
      </c>
      <c r="D16" s="37" t="s">
        <v>29</v>
      </c>
      <c r="E16" s="37">
        <f>IF(ISBLANK('planning T1'!E19),"",'planning T1'!E19)</f>
        <v>4</v>
      </c>
      <c r="F16" s="38" t="str">
        <f>'planning T1'!F19</f>
        <v>ASCCB BESANCON</v>
      </c>
      <c r="G16" s="39"/>
      <c r="H16" s="39"/>
      <c r="I16" s="40"/>
      <c r="J16" s="96"/>
      <c r="K16" s="34"/>
      <c r="L16" s="34"/>
      <c r="M16" s="34"/>
    </row>
    <row r="17" spans="1:13" ht="15.75" customHeight="1">
      <c r="A17" s="35" t="str">
        <f>'planning T1'!C20</f>
        <v>CS AVH TOURS</v>
      </c>
      <c r="B17" s="95"/>
      <c r="C17" s="36">
        <f>IF(ISBLANK('planning T1'!D20),"",'planning T1'!D20)</f>
        <v>8</v>
      </c>
      <c r="D17" s="37" t="s">
        <v>29</v>
      </c>
      <c r="E17" s="37">
        <f>IF(ISBLANK('planning T1'!E20),"",'planning T1'!E20)</f>
        <v>6</v>
      </c>
      <c r="F17" s="38" t="str">
        <f>'planning T1'!F20</f>
        <v>H. RENNES C.</v>
      </c>
      <c r="G17" s="39"/>
      <c r="H17" s="39"/>
      <c r="I17" s="40"/>
      <c r="J17" s="96"/>
      <c r="K17" s="34"/>
      <c r="L17" s="34"/>
      <c r="M17" s="34"/>
    </row>
    <row r="18" spans="1:13" ht="15.75" customHeight="1">
      <c r="A18" s="35" t="str">
        <f>'planning T1'!C21</f>
        <v>ASAAS STRASBOURG</v>
      </c>
      <c r="B18" s="95"/>
      <c r="C18" s="36">
        <f>IF(ISBLANK('planning T1'!D21),"",'planning T1'!D21)</f>
        <v>4</v>
      </c>
      <c r="D18" s="37" t="s">
        <v>29</v>
      </c>
      <c r="E18" s="37">
        <f>IF(ISBLANK('planning T1'!E21),"",'planning T1'!E21)</f>
        <v>1</v>
      </c>
      <c r="F18" s="38" t="str">
        <f>'planning T1'!F21</f>
        <v>GRENOBLE H.</v>
      </c>
      <c r="G18" s="39"/>
      <c r="H18" s="39"/>
      <c r="I18" s="40"/>
      <c r="J18" s="96"/>
      <c r="K18" s="34"/>
      <c r="L18" s="34"/>
      <c r="M18" s="34"/>
    </row>
    <row r="19" spans="1:13" ht="15.75" customHeight="1">
      <c r="A19" s="35" t="str">
        <f>'planning T1'!C22</f>
        <v>ASCCB BESANCON</v>
      </c>
      <c r="B19" s="95"/>
      <c r="C19" s="36">
        <f>IF(ISBLANK('planning T1'!D22),"",'planning T1'!D22)</f>
        <v>4</v>
      </c>
      <c r="D19" s="37" t="s">
        <v>29</v>
      </c>
      <c r="E19" s="37">
        <f>IF(ISBLANK('planning T1'!E22),"",'planning T1'!E22)</f>
        <v>3</v>
      </c>
      <c r="F19" s="38" t="str">
        <f>'planning T1'!F22</f>
        <v>AVH PARIS</v>
      </c>
      <c r="G19" s="39"/>
      <c r="H19" s="39"/>
      <c r="I19" s="40"/>
      <c r="J19" s="96"/>
      <c r="K19" s="34"/>
      <c r="L19" s="34"/>
      <c r="M19" s="34"/>
    </row>
    <row r="20" spans="1:13" ht="15.75" customHeight="1">
      <c r="A20" s="35" t="str">
        <f>'planning T1'!C23</f>
        <v>CS AVH TOURS</v>
      </c>
      <c r="B20" s="95"/>
      <c r="C20" s="36">
        <f>IF(ISBLANK('planning T1'!D23),"",'planning T1'!D23)</f>
        <v>4</v>
      </c>
      <c r="D20" s="37" t="s">
        <v>29</v>
      </c>
      <c r="E20" s="37">
        <f>IF(ISBLANK('planning T1'!E23),"",'planning T1'!E23)</f>
        <v>2</v>
      </c>
      <c r="F20" s="38" t="str">
        <f>'planning T1'!F23</f>
        <v>CST LAVAL</v>
      </c>
      <c r="G20" s="39"/>
      <c r="H20" s="39"/>
      <c r="I20" s="40"/>
      <c r="J20" s="96"/>
      <c r="K20" s="34"/>
      <c r="L20" s="34"/>
      <c r="M20" s="34"/>
    </row>
    <row r="21" spans="1:13" ht="15.75" customHeight="1">
      <c r="A21" s="41" t="str">
        <f>'planning T1'!C24</f>
        <v>GRENOBLE H.</v>
      </c>
      <c r="B21" s="95"/>
      <c r="C21" s="36">
        <f>IF(ISBLANK('planning T1'!D24),"",'planning T1'!D24)</f>
        <v>3</v>
      </c>
      <c r="D21" s="37" t="s">
        <v>29</v>
      </c>
      <c r="E21" s="37">
        <f>IF(ISBLANK('planning T1'!E24),"",'planning T1'!E24)</f>
        <v>8</v>
      </c>
      <c r="F21" s="38" t="str">
        <f>'planning T1'!F24</f>
        <v>H. RENNES C.</v>
      </c>
      <c r="G21" s="39"/>
      <c r="H21" s="39"/>
      <c r="I21" s="40"/>
      <c r="J21" s="96"/>
      <c r="K21" s="34"/>
      <c r="L21" s="34"/>
      <c r="M21" s="34"/>
    </row>
    <row r="22" spans="1:13" ht="15.75" customHeight="1">
      <c r="A22" s="35" t="str">
        <f>'planning T1'!C25</f>
        <v>ASCCB BESANCON</v>
      </c>
      <c r="B22" s="95"/>
      <c r="C22" s="36">
        <f>IF(ISBLANK('planning T1'!D25),"",'planning T1'!D25)</f>
        <v>12</v>
      </c>
      <c r="D22" s="37" t="s">
        <v>29</v>
      </c>
      <c r="E22" s="37">
        <f>IF(ISBLANK('planning T1'!E25),"",'planning T1'!E25)</f>
        <v>4</v>
      </c>
      <c r="F22" s="38" t="str">
        <f>'planning T1'!F25</f>
        <v>ASAAS STRASBOURG</v>
      </c>
      <c r="G22" s="39"/>
      <c r="H22" s="39"/>
      <c r="I22" s="40"/>
      <c r="J22" s="96"/>
      <c r="K22" s="34"/>
      <c r="L22" s="34"/>
      <c r="M22" s="34"/>
    </row>
    <row r="23" spans="1:13" ht="15.75" customHeight="1">
      <c r="A23" s="35" t="str">
        <f>'planning T1'!C26</f>
        <v>AVH PARIS</v>
      </c>
      <c r="B23" s="95"/>
      <c r="C23" s="36">
        <f>IF(ISBLANK('planning T1'!D26),"",'planning T1'!D26)</f>
        <v>5</v>
      </c>
      <c r="D23" s="37" t="s">
        <v>29</v>
      </c>
      <c r="E23" s="37">
        <f>IF(ISBLANK('planning T1'!E26),"",'planning T1'!E26)</f>
        <v>5</v>
      </c>
      <c r="F23" s="38" t="str">
        <f>'planning T1'!F26</f>
        <v>CS AVH TOURS</v>
      </c>
      <c r="G23" s="39"/>
      <c r="H23" s="39"/>
      <c r="I23" s="40"/>
      <c r="J23" s="96"/>
      <c r="K23" s="34"/>
      <c r="L23" s="34"/>
      <c r="M23" s="34"/>
    </row>
    <row r="24" spans="1:13" ht="15.75" customHeight="1">
      <c r="A24" s="43" t="str">
        <f>'planning T1'!C27</f>
        <v>H. RENNES C.</v>
      </c>
      <c r="B24" s="97"/>
      <c r="C24" s="44">
        <f>IF(ISBLANK('planning T1'!D27),"",'planning T1'!D27)</f>
        <v>10</v>
      </c>
      <c r="D24" s="45" t="s">
        <v>29</v>
      </c>
      <c r="E24" s="45">
        <f>IF(ISBLANK('planning T1'!E27),"",'planning T1'!E27)</f>
        <v>6</v>
      </c>
      <c r="F24" s="38" t="str">
        <f>'planning T1'!F27</f>
        <v>CST LAVAL</v>
      </c>
      <c r="G24" s="47"/>
      <c r="H24" s="47"/>
      <c r="I24" s="48"/>
      <c r="J24" s="98"/>
      <c r="K24" s="34"/>
      <c r="L24" s="34"/>
      <c r="M24" s="34"/>
    </row>
    <row r="25" spans="1:13" ht="49.5" customHeight="1">
      <c r="A25" s="169" t="s">
        <v>30</v>
      </c>
      <c r="B25" s="155"/>
      <c r="C25" s="155"/>
      <c r="D25" s="155"/>
      <c r="E25" s="155"/>
      <c r="F25" s="155"/>
      <c r="G25" s="155"/>
      <c r="H25" s="155"/>
      <c r="I25" s="155"/>
      <c r="J25" s="155"/>
      <c r="K25" s="49"/>
      <c r="L25" s="49"/>
      <c r="M25" s="49"/>
    </row>
    <row r="26" spans="1:10" ht="30" customHeight="1">
      <c r="A26" s="50" t="s">
        <v>31</v>
      </c>
      <c r="B26" s="51" t="s">
        <v>32</v>
      </c>
      <c r="C26" s="52" t="s">
        <v>33</v>
      </c>
      <c r="D26" s="52" t="s">
        <v>34</v>
      </c>
      <c r="E26" s="52" t="s">
        <v>35</v>
      </c>
      <c r="F26" s="52" t="s">
        <v>36</v>
      </c>
      <c r="G26" s="52" t="s">
        <v>37</v>
      </c>
      <c r="H26" s="52" t="s">
        <v>38</v>
      </c>
      <c r="I26" s="52" t="s">
        <v>39</v>
      </c>
      <c r="J26" s="99" t="s">
        <v>40</v>
      </c>
    </row>
    <row r="27" spans="1:13" ht="15.75" customHeight="1">
      <c r="A27" s="100" t="str">
        <f>+$F$4</f>
        <v>AVH PARIS</v>
      </c>
      <c r="B27" s="101">
        <f>'points T1'!$V$15</f>
        <v>8</v>
      </c>
      <c r="C27" s="102">
        <f aca="true" t="shared" si="0" ref="C27:C33">SUM(D27:F27)</f>
        <v>6</v>
      </c>
      <c r="D27" s="102">
        <f>IF('points T1'!$V$7=2,1,0)+IF('points T1'!$V$8=2,1,0)+IF('points T1'!$V$9=2,1,0)+IF('points T1'!$V$10=2,1,0)+IF('points T1'!$V$11=2,1,0)+IF('points T1'!$V$12=2,1,0)</f>
        <v>3</v>
      </c>
      <c r="E27" s="102">
        <f>IF('points T1'!$V$7=1,1,0)+IF('points T1'!$V$8=1,1,0)+IF('points T1'!$V$9=1,1,0)+IF('points T1'!$V$10=1,1,0)+IF('points T1'!$V$11=1,1,0)+IF('points T1'!$V$12=1,1,0)</f>
        <v>2</v>
      </c>
      <c r="F27" s="102">
        <f>IF('points T1'!$V$7=0,1,0)+IF('points T1'!$V$8=0,1,0)+IF('points T1'!$V$9=0,1,0)+IF('points T1'!$V$10=0,1,0)+IF('points T1'!$V$11=0,1,0)+IF('points T1'!$V$12=0,1,0)</f>
        <v>1</v>
      </c>
      <c r="G27" s="101">
        <f>'points T1'!$T$15</f>
        <v>28</v>
      </c>
      <c r="H27" s="101">
        <f>'points T1'!$U$15</f>
        <v>19</v>
      </c>
      <c r="I27" s="103">
        <f aca="true" t="shared" si="1" ref="I27:I33">G27-H27</f>
        <v>9</v>
      </c>
      <c r="J27" s="104">
        <f aca="true" t="shared" si="2" ref="J27:J33">G27/H27</f>
        <v>1.4736842105263157</v>
      </c>
      <c r="K27" s="34"/>
      <c r="L27" s="34"/>
      <c r="M27" s="34"/>
    </row>
    <row r="28" spans="1:13" ht="15.75" customHeight="1">
      <c r="A28" s="35" t="str">
        <f>+$F$7</f>
        <v>H. RENNES C.</v>
      </c>
      <c r="B28" s="101">
        <f>'points T1'!$M$15</f>
        <v>6</v>
      </c>
      <c r="C28" s="105">
        <f t="shared" si="0"/>
        <v>6</v>
      </c>
      <c r="D28" s="102">
        <f>IF('points T1'!$M$7=2,1,0)+IF('points T1'!$M$8=2,1,0)+IF('points T1'!$M$9=2,1,0)+IF('points T1'!$M$10=2,1,0)+IF('points T1'!$M$11=2,1,0)+IF('points T1'!$M$12=2,1,0)</f>
        <v>3</v>
      </c>
      <c r="E28" s="102">
        <f>IF('points T1'!$M$7=1,1,0)+IF('points T1'!$M$8=1,1,0)+IF('points T1'!$M$9=1,1,0)+IF('points T1'!$M$10=1,1,0)+IF('points T1'!$M$11=1,1,0)+IF('points T1'!$M$12=1,1,0)</f>
        <v>0</v>
      </c>
      <c r="F28" s="102">
        <f>IF('points T1'!$M$7=0,1,0)+IF('points T1'!$M$8=0,1,0)+IF('points T1'!$M$9=0,1,0)+IF('points T1'!$M$10=0,1,0)+IF('points T1'!$M$11=0,1,0)+IF('points T1'!$M$12=0,1,0)</f>
        <v>3</v>
      </c>
      <c r="G28" s="101">
        <f>'points T1'!$K$15</f>
        <v>42</v>
      </c>
      <c r="H28" s="101">
        <f>'points T1'!$L$15</f>
        <v>34</v>
      </c>
      <c r="I28" s="106">
        <f t="shared" si="1"/>
        <v>8</v>
      </c>
      <c r="J28" s="107">
        <f t="shared" si="2"/>
        <v>1.2352941176470589</v>
      </c>
      <c r="K28" s="34"/>
      <c r="L28" s="34"/>
      <c r="M28" s="34"/>
    </row>
    <row r="29" spans="1:13" ht="15.75" customHeight="1">
      <c r="A29" s="96" t="str">
        <f>+$A$5</f>
        <v>ASAAS STRASBOURG</v>
      </c>
      <c r="B29" s="101">
        <f>'points T1'!$G$15</f>
        <v>8</v>
      </c>
      <c r="C29" s="105">
        <f t="shared" si="0"/>
        <v>6</v>
      </c>
      <c r="D29" s="102">
        <f>IF('points T1'!$G$7=2,1,0)+IF('points T1'!$G$8=2,1,0)+IF('points T1'!$G$9=2,1,0)+IF('points T1'!$G$10=2,1,0)+IF('points T1'!$G$11=2,1,0)+IF('points T1'!$G$12=2,1,0)</f>
        <v>4</v>
      </c>
      <c r="E29" s="102">
        <f>IF('points T1'!$G$7=1,1,0)+IF('points T1'!$G$8=1,1,0)+IF('points T1'!$G$9=1,1,0)+IF('points T1'!$G$10=1,1,0)+IF('points T1'!$G$11=1,1,0)+IF('points T1'!$G$12=1,1,0)</f>
        <v>0</v>
      </c>
      <c r="F29" s="102">
        <f>IF('points T1'!$G$7=0,1,0)+IF('points T1'!$G$8=0,1,0)+IF('points T1'!$G$9=0,1,0)+IF('points T1'!$G$10=0,1,0)+IF('points T1'!$G$11=0,1,0)+IF('points T1'!$G$12=0,1,0)</f>
        <v>2</v>
      </c>
      <c r="G29" s="101">
        <f>'points T1'!$E$15</f>
        <v>33</v>
      </c>
      <c r="H29" s="101">
        <f>'points T1'!$F$15</f>
        <v>37</v>
      </c>
      <c r="I29" s="106">
        <f t="shared" si="1"/>
        <v>-4</v>
      </c>
      <c r="J29" s="107">
        <f t="shared" si="2"/>
        <v>0.8918918918918919</v>
      </c>
      <c r="K29" s="34"/>
      <c r="L29" s="34"/>
      <c r="M29" s="34"/>
    </row>
    <row r="30" spans="1:13" ht="15.75" customHeight="1">
      <c r="A30" s="41" t="str">
        <f>+$A$6</f>
        <v>GRENOBLE H.</v>
      </c>
      <c r="B30" s="101">
        <f>'points T1'!$J$15</f>
        <v>5</v>
      </c>
      <c r="C30" s="105">
        <f t="shared" si="0"/>
        <v>6</v>
      </c>
      <c r="D30" s="102">
        <f>IF('points T1'!$J$7=2,1,0)+IF('points T1'!$J$8=2,1,0)+IF('points T1'!$J$9=2,1,0)+IF('points T1'!$J$10=2,1,0)+IF('points T1'!$J$11=2,1,0)+IF('points T1'!$J$12=2,1,0)</f>
        <v>2</v>
      </c>
      <c r="E30" s="102">
        <f>IF('points T1'!$J$7=1,1,0)+IF('points T1'!$J$8=1,1,0)+IF('points T1'!$J$9=1,1,0)+IF('points T1'!$J$10=1,1,0)+IF('points T1'!$J$11=1,1,0)+IF('points T1'!$J$12=1,1,0)</f>
        <v>1</v>
      </c>
      <c r="F30" s="102">
        <f>IF('points T1'!$J$7=0,1,0)+IF('points T1'!$J$8=0,1,0)+IF('points T1'!$J$9=0,1,0)+IF('points T1'!$J$10=0,1,0)+IF('points T1'!$J$11=0,1,0)+IF('points T1'!$J$12=0,1,0)</f>
        <v>3</v>
      </c>
      <c r="G30" s="101">
        <f>'points T1'!$H$15</f>
        <v>23</v>
      </c>
      <c r="H30" s="101">
        <f>'points T1'!$I$15</f>
        <v>26</v>
      </c>
      <c r="I30" s="106">
        <f t="shared" si="1"/>
        <v>-3</v>
      </c>
      <c r="J30" s="107">
        <f t="shared" si="2"/>
        <v>0.8846153846153846</v>
      </c>
      <c r="K30" s="34"/>
      <c r="L30" s="34"/>
      <c r="M30" s="34"/>
    </row>
    <row r="31" spans="1:13" ht="15.75" customHeight="1">
      <c r="A31" s="35" t="str">
        <f>+$F$6</f>
        <v>ASCCB BESANCON</v>
      </c>
      <c r="B31" s="101">
        <f>'points T1'!$P$15</f>
        <v>6</v>
      </c>
      <c r="C31" s="105">
        <f t="shared" si="0"/>
        <v>6</v>
      </c>
      <c r="D31" s="102">
        <f>IF('points T1'!$P$7=2,1,0)+IF('points T1'!$P$8=2,1,0)+IF('points T1'!$P$9=2,1,0)+IF('points T1'!$P$10=2,1,0)+IF('points T1'!$P$11=2,1,0)+IF('points T1'!$P$12=2,1,0)</f>
        <v>3</v>
      </c>
      <c r="E31" s="102">
        <f>IF('points T1'!$P$7=1,1,0)+IF('points T1'!$P$8=1,1,0)+IF('points T1'!$P$9=1,1,0)+IF('points T1'!$P$10=1,1,0)+IF('points T1'!$P$11=1,1,0)+IF('points T1'!$P$12=1,1,0)</f>
        <v>0</v>
      </c>
      <c r="F31" s="102">
        <f>IF('points T1'!$P$7=0,1,0)+IF('points T1'!$P$8=0,1,0)+IF('points T1'!$P$9=0,1,0)+IF('points T1'!$P$10=0,1,0)+IF('points T1'!$P$11=0,1,0)+IF('points T1'!$P$12=0,1,0)</f>
        <v>3</v>
      </c>
      <c r="G31" s="101">
        <f>'points T1'!$N$15</f>
        <v>34</v>
      </c>
      <c r="H31" s="101">
        <f>'points T1'!$O$15</f>
        <v>30</v>
      </c>
      <c r="I31" s="106">
        <f t="shared" si="1"/>
        <v>4</v>
      </c>
      <c r="J31" s="107">
        <f t="shared" si="2"/>
        <v>1.1333333333333333</v>
      </c>
      <c r="K31" s="34"/>
      <c r="L31" s="34"/>
      <c r="M31" s="34"/>
    </row>
    <row r="32" spans="1:13" ht="15.75" customHeight="1">
      <c r="A32" s="35" t="str">
        <f>+$F$5</f>
        <v>CS AVH TOURS</v>
      </c>
      <c r="B32" s="101">
        <f>'points T1'!$S$15</f>
        <v>7</v>
      </c>
      <c r="C32" s="105">
        <f t="shared" si="0"/>
        <v>6</v>
      </c>
      <c r="D32" s="102">
        <f>IF('points T1'!$S$7=2,1,0)+IF('points T1'!$S$8=2,1,0)+IF('points T1'!$S$9=2,1,0)+IF('points T1'!$S$10=2,1,0)+IF('points T1'!$S$11=2,1,0)+IF('points T1'!$S$12=2,1,0)</f>
        <v>3</v>
      </c>
      <c r="E32" s="102">
        <f>IF('points T1'!$S$7=1,1,0)+IF('points T1'!$S$8=1,1,0)+IF('points T1'!$S$9=1,1,0)+IF('points T1'!$S$10=1,1,0)+IF('points T1'!$S$11=1,1,0)+IF('points T1'!$S$12=1,1,0)</f>
        <v>1</v>
      </c>
      <c r="F32" s="102">
        <f>IF('points T1'!$S$7=0,1,0)+IF('points T1'!$S$8=0,1,0)+IF('points T1'!$S$9=0,1,0)+IF('points T1'!$S$10=0,1,0)+IF('points T1'!$S$11=0,1,0)+IF('points T1'!$S$12=0,1,0)</f>
        <v>2</v>
      </c>
      <c r="G32" s="101">
        <f>'points T1'!$Q$15</f>
        <v>30</v>
      </c>
      <c r="H32" s="101">
        <f>'points T1'!$R$15</f>
        <v>31</v>
      </c>
      <c r="I32" s="106">
        <f t="shared" si="1"/>
        <v>-1</v>
      </c>
      <c r="J32" s="107">
        <f t="shared" si="2"/>
        <v>0.967741935483871</v>
      </c>
      <c r="K32" s="34"/>
      <c r="L32" s="34"/>
      <c r="M32" s="34"/>
    </row>
    <row r="33" spans="1:13" ht="15.75" customHeight="1">
      <c r="A33" s="96" t="str">
        <f>+$A$4</f>
        <v>CST LAVAL</v>
      </c>
      <c r="B33" s="101">
        <f>'points T1'!$D$15</f>
        <v>2</v>
      </c>
      <c r="C33" s="108">
        <f t="shared" si="0"/>
        <v>6</v>
      </c>
      <c r="D33" s="102">
        <f>IF('points T1'!$D$7=2,1,0)+IF('points T1'!$D$8=2,1,0)+IF('points T1'!$D$9=2,1,0)+IF('points T1'!$D$10=2,1,0)+IF('points T1'!$D$11=2,1,0)+IF('points T1'!$D$12=2,1,0)</f>
        <v>1</v>
      </c>
      <c r="E33" s="102">
        <f>IF('points T1'!$D$7=1,1,0)+IF('points T1'!$D$8=1,1,0)+IF('points T1'!$D$9=1,1,0)+IF('points T1'!$D$10=1,1,0)+IF('points T1'!$D$11=1,1,0)+IF('points T1'!$D$12=1,1,0)</f>
        <v>0</v>
      </c>
      <c r="F33" s="102">
        <f>IF('points T1'!$D$7=0,1,0)+IF('points T1'!$D$8=0,1,0)+IF('points T1'!$D$9=0,1,0)+IF('points T1'!$D$10=0,1,0)+IF('points T1'!$D$11=0,1,0)+IF('points T1'!$D$12=0,1,0)</f>
        <v>5</v>
      </c>
      <c r="G33" s="101">
        <f>'points T1'!$B$15</f>
        <v>21</v>
      </c>
      <c r="H33" s="101">
        <f>'points T1'!$C$15</f>
        <v>34</v>
      </c>
      <c r="I33" s="109">
        <f t="shared" si="1"/>
        <v>-13</v>
      </c>
      <c r="J33" s="110">
        <f t="shared" si="2"/>
        <v>0.6176470588235294</v>
      </c>
      <c r="K33" s="34"/>
      <c r="L33" s="34"/>
      <c r="M33" s="34"/>
    </row>
    <row r="34" spans="1:13" ht="15" customHeight="1">
      <c r="A34" s="111" t="s">
        <v>41</v>
      </c>
      <c r="B34" s="112">
        <f aca="true" t="shared" si="3" ref="B34:I34">SUM(B27:B33)</f>
        <v>42</v>
      </c>
      <c r="C34" s="113">
        <f t="shared" si="3"/>
        <v>42</v>
      </c>
      <c r="D34" s="113">
        <f t="shared" si="3"/>
        <v>19</v>
      </c>
      <c r="E34" s="113">
        <f t="shared" si="3"/>
        <v>4</v>
      </c>
      <c r="F34" s="113">
        <f t="shared" si="3"/>
        <v>19</v>
      </c>
      <c r="G34" s="113">
        <f t="shared" si="3"/>
        <v>211</v>
      </c>
      <c r="H34" s="113">
        <f t="shared" si="3"/>
        <v>211</v>
      </c>
      <c r="I34" s="114">
        <f t="shared" si="3"/>
        <v>0</v>
      </c>
      <c r="J34" s="113"/>
      <c r="K34" s="34"/>
      <c r="L34" s="34"/>
      <c r="M34" s="34"/>
    </row>
    <row r="35" spans="1:13" ht="43.5" customHeight="1">
      <c r="A35" s="166" t="str">
        <f>'planning T1'!A1:G1</f>
        <v>CHALLENGE NATIONAL DE TORBALL UNADEV - ANTHV 2016-2017</v>
      </c>
      <c r="B35" s="149"/>
      <c r="C35" s="149"/>
      <c r="D35" s="149"/>
      <c r="E35" s="149"/>
      <c r="F35" s="149"/>
      <c r="G35" s="149"/>
      <c r="H35" s="149"/>
      <c r="I35" s="149"/>
      <c r="J35" s="149"/>
      <c r="K35" s="34"/>
      <c r="L35" s="34"/>
      <c r="M35" s="34"/>
    </row>
    <row r="36" spans="1:13" ht="17.25" customHeight="1">
      <c r="A36" s="164" t="str">
        <f>'planning T2'!A2:G2</f>
        <v>Niveau 2 Masculin</v>
      </c>
      <c r="B36" s="162"/>
      <c r="C36" s="162"/>
      <c r="D36" s="162"/>
      <c r="E36" s="162"/>
      <c r="F36" s="162"/>
      <c r="G36" s="162"/>
      <c r="H36" s="162"/>
      <c r="I36" s="162"/>
      <c r="J36" s="162"/>
      <c r="K36" s="34"/>
      <c r="L36" s="34"/>
      <c r="M36" s="34"/>
    </row>
    <row r="37" spans="1:13" ht="17.25" customHeight="1">
      <c r="A37" s="164" t="str">
        <f>'planning T2'!A3:G3</f>
        <v>Second tour : Grenoble H., 27 Mai 2017</v>
      </c>
      <c r="B37" s="162"/>
      <c r="C37" s="162"/>
      <c r="D37" s="162"/>
      <c r="E37" s="162"/>
      <c r="F37" s="162"/>
      <c r="G37" s="162"/>
      <c r="H37" s="162"/>
      <c r="I37" s="162"/>
      <c r="J37" s="162"/>
      <c r="K37" s="34"/>
      <c r="L37" s="34"/>
      <c r="M37" s="34"/>
    </row>
    <row r="38" spans="1:13" ht="15.75" customHeight="1">
      <c r="A38" s="69" t="str">
        <f>'planning T2'!$C$7</f>
        <v>ASAAS STRASBOURG</v>
      </c>
      <c r="B38" s="115"/>
      <c r="C38" s="70">
        <f>IF(ISBLANK('planning T2'!D7),"",'planning T2'!D7)</f>
      </c>
      <c r="D38" s="71" t="s">
        <v>29</v>
      </c>
      <c r="E38" s="72">
        <f>IF(ISBLANK('planning T2'!E7),"",'planning T2'!E7)</f>
      </c>
      <c r="F38" s="69" t="str">
        <f>'planning T2'!$F$7</f>
        <v>ASCCB BESANCON</v>
      </c>
      <c r="G38" s="73"/>
      <c r="H38" s="73"/>
      <c r="I38" s="73"/>
      <c r="J38" s="116"/>
      <c r="K38" s="34"/>
      <c r="L38" s="34"/>
      <c r="M38" s="34"/>
    </row>
    <row r="39" spans="1:13" ht="15.75" customHeight="1">
      <c r="A39" s="69" t="str">
        <f>'planning T2'!$C$8</f>
        <v>H. RENNES C.</v>
      </c>
      <c r="B39" s="41"/>
      <c r="C39" s="75">
        <f>IF(ISBLANK('planning T2'!D8),"",'planning T2'!D8)</f>
      </c>
      <c r="D39" s="37" t="s">
        <v>29</v>
      </c>
      <c r="E39" s="76">
        <f>IF(ISBLANK('planning T2'!E8),"",'planning T2'!E8)</f>
      </c>
      <c r="F39" s="69" t="str">
        <f>'planning T2'!$F$8</f>
        <v>GRENOBLE H.</v>
      </c>
      <c r="G39" s="77"/>
      <c r="H39" s="77"/>
      <c r="I39" s="77"/>
      <c r="J39" s="117"/>
      <c r="K39" s="34"/>
      <c r="L39" s="34"/>
      <c r="M39" s="34"/>
    </row>
    <row r="40" spans="1:13" ht="15.75" customHeight="1">
      <c r="A40" s="69" t="str">
        <f>'planning T2'!$C$9</f>
        <v>CS AVH TOURS</v>
      </c>
      <c r="B40" s="41"/>
      <c r="C40" s="75">
        <f>IF(ISBLANK('planning T2'!D9),"",'planning T2'!D9)</f>
      </c>
      <c r="D40" s="37" t="s">
        <v>29</v>
      </c>
      <c r="E40" s="76">
        <f>IF(ISBLANK('planning T2'!E9),"",'planning T2'!E9)</f>
      </c>
      <c r="F40" s="69" t="str">
        <f>'planning T2'!$F$9</f>
        <v>AVH PARIS</v>
      </c>
      <c r="G40" s="77"/>
      <c r="H40" s="77"/>
      <c r="I40" s="77"/>
      <c r="J40" s="117"/>
      <c r="K40" s="34"/>
      <c r="L40" s="34"/>
      <c r="M40" s="34"/>
    </row>
    <row r="41" spans="1:13" ht="15.75" customHeight="1">
      <c r="A41" s="69" t="str">
        <f>'planning T2'!$F$7</f>
        <v>ASCCB BESANCON</v>
      </c>
      <c r="B41" s="41"/>
      <c r="C41" s="75">
        <f>IF(ISBLANK('planning T2'!D10),"",'planning T2'!D10)</f>
      </c>
      <c r="D41" s="37" t="s">
        <v>29</v>
      </c>
      <c r="E41" s="76">
        <f>IF(ISBLANK('planning T2'!E10),"",'planning T2'!E10)</f>
      </c>
      <c r="F41" s="69" t="str">
        <f>'planning T2'!$F$10</f>
        <v>CST LAVAL</v>
      </c>
      <c r="G41" s="77"/>
      <c r="H41" s="77"/>
      <c r="I41" s="77"/>
      <c r="J41" s="117"/>
      <c r="K41" s="34"/>
      <c r="L41" s="34"/>
      <c r="M41" s="34"/>
    </row>
    <row r="42" spans="1:13" ht="15.75" customHeight="1">
      <c r="A42" s="69" t="str">
        <f>'planning T2'!$C$7</f>
        <v>ASAAS STRASBOURG</v>
      </c>
      <c r="B42" s="41"/>
      <c r="C42" s="75">
        <f>IF(ISBLANK('planning T2'!D11),"",'planning T2'!D11)</f>
      </c>
      <c r="D42" s="37" t="s">
        <v>29</v>
      </c>
      <c r="E42" s="76">
        <f>IF(ISBLANK('planning T2'!E11),"",'planning T2'!E11)</f>
      </c>
      <c r="F42" s="69" t="str">
        <f>'planning T2'!$C$8</f>
        <v>H. RENNES C.</v>
      </c>
      <c r="G42" s="77"/>
      <c r="H42" s="77"/>
      <c r="I42" s="77"/>
      <c r="J42" s="117"/>
      <c r="K42" s="34"/>
      <c r="L42" s="34"/>
      <c r="M42" s="34"/>
    </row>
    <row r="43" spans="1:13" ht="15.75" customHeight="1">
      <c r="A43" s="69" t="str">
        <f>'planning T2'!$F$8</f>
        <v>GRENOBLE H.</v>
      </c>
      <c r="B43" s="41"/>
      <c r="C43" s="75">
        <f>IF(ISBLANK('planning T2'!D12),"",'planning T2'!D12)</f>
      </c>
      <c r="D43" s="37" t="s">
        <v>29</v>
      </c>
      <c r="E43" s="76">
        <f>IF(ISBLANK('planning T2'!E12),"",'planning T2'!E12)</f>
      </c>
      <c r="F43" s="69" t="str">
        <f>'planning T2'!$F$9</f>
        <v>AVH PARIS</v>
      </c>
      <c r="G43" s="77"/>
      <c r="H43" s="77"/>
      <c r="I43" s="77"/>
      <c r="J43" s="117"/>
      <c r="K43" s="34"/>
      <c r="L43" s="34"/>
      <c r="M43" s="34"/>
    </row>
    <row r="44" spans="1:13" ht="15.75" customHeight="1">
      <c r="A44" s="69" t="str">
        <f>'planning T2'!$F$10</f>
        <v>CST LAVAL</v>
      </c>
      <c r="B44" s="41"/>
      <c r="C44" s="75">
        <f>IF(ISBLANK('planning T2'!D13),"",'planning T2'!D13)</f>
      </c>
      <c r="D44" s="37" t="s">
        <v>29</v>
      </c>
      <c r="E44" s="76">
        <f>IF(ISBLANK('planning T2'!E13),"",'planning T2'!E13)</f>
      </c>
      <c r="F44" s="69" t="str">
        <f>'planning T2'!$C$9</f>
        <v>CS AVH TOURS</v>
      </c>
      <c r="G44" s="77"/>
      <c r="H44" s="77"/>
      <c r="I44" s="77"/>
      <c r="J44" s="117"/>
      <c r="K44" s="34"/>
      <c r="L44" s="34"/>
      <c r="M44" s="34"/>
    </row>
    <row r="45" spans="1:13" ht="15.75" customHeight="1">
      <c r="A45" s="69" t="str">
        <f>'planning T2'!$F$7</f>
        <v>ASCCB BESANCON</v>
      </c>
      <c r="B45" s="41"/>
      <c r="C45" s="75">
        <f>IF(ISBLANK('planning T2'!D14),"",'planning T2'!D14)</f>
      </c>
      <c r="D45" s="37" t="s">
        <v>29</v>
      </c>
      <c r="E45" s="76">
        <f>IF(ISBLANK('planning T2'!E14),"",'planning T2'!E14)</f>
      </c>
      <c r="F45" s="69" t="str">
        <f>'planning T2'!$C$8</f>
        <v>H. RENNES C.</v>
      </c>
      <c r="G45" s="77"/>
      <c r="H45" s="77"/>
      <c r="I45" s="77"/>
      <c r="J45" s="117"/>
      <c r="K45" s="34"/>
      <c r="L45" s="34"/>
      <c r="M45" s="34"/>
    </row>
    <row r="46" spans="1:13" ht="15.75" customHeight="1">
      <c r="A46" s="69" t="str">
        <f>'planning T2'!$F$9</f>
        <v>AVH PARIS</v>
      </c>
      <c r="B46" s="41"/>
      <c r="C46" s="75">
        <f>IF(ISBLANK('planning T2'!D15),"",'planning T2'!D15)</f>
      </c>
      <c r="D46" s="37" t="s">
        <v>29</v>
      </c>
      <c r="E46" s="76">
        <f>IF(ISBLANK('planning T2'!E15),"",'planning T2'!E15)</f>
      </c>
      <c r="F46" s="69" t="str">
        <f>'planning T2'!$C$7</f>
        <v>ASAAS STRASBOURG</v>
      </c>
      <c r="G46" s="77"/>
      <c r="H46" s="77"/>
      <c r="I46" s="77"/>
      <c r="J46" s="117"/>
      <c r="K46" s="34"/>
      <c r="L46" s="34"/>
      <c r="M46" s="34"/>
    </row>
    <row r="47" spans="1:13" ht="15.75" customHeight="1">
      <c r="A47" s="69" t="str">
        <f>'planning T2'!$F$10</f>
        <v>CST LAVAL</v>
      </c>
      <c r="B47" s="41"/>
      <c r="C47" s="75">
        <f>IF(ISBLANK('planning T2'!D16),"",'planning T2'!D16)</f>
      </c>
      <c r="D47" s="37" t="s">
        <v>29</v>
      </c>
      <c r="E47" s="76">
        <f>IF(ISBLANK('planning T2'!E16),"",'planning T2'!E16)</f>
      </c>
      <c r="F47" s="69" t="str">
        <f>'planning T2'!$F$8</f>
        <v>GRENOBLE H.</v>
      </c>
      <c r="G47" s="77"/>
      <c r="H47" s="77"/>
      <c r="I47" s="77"/>
      <c r="J47" s="117"/>
      <c r="K47" s="34"/>
      <c r="L47" s="34"/>
      <c r="M47" s="34"/>
    </row>
    <row r="48" spans="1:13" ht="15.75" customHeight="1">
      <c r="A48" s="69" t="str">
        <f>'planning T2'!$C$9</f>
        <v>CS AVH TOURS</v>
      </c>
      <c r="B48" s="41"/>
      <c r="C48" s="75">
        <f>IF(ISBLANK('planning T2'!D17),"",'planning T2'!D17)</f>
      </c>
      <c r="D48" s="37" t="s">
        <v>29</v>
      </c>
      <c r="E48" s="76">
        <f>IF(ISBLANK('planning T2'!E17),"",'planning T2'!E17)</f>
      </c>
      <c r="F48" s="69" t="str">
        <f>'planning T2'!$F$7</f>
        <v>ASCCB BESANCON</v>
      </c>
      <c r="G48" s="77"/>
      <c r="H48" s="77"/>
      <c r="I48" s="77"/>
      <c r="J48" s="117"/>
      <c r="K48" s="34"/>
      <c r="L48" s="34"/>
      <c r="M48" s="34"/>
    </row>
    <row r="49" spans="1:13" ht="15.75" customHeight="1">
      <c r="A49" s="69" t="str">
        <f>'planning T2'!$C$8</f>
        <v>H. RENNES C.</v>
      </c>
      <c r="B49" s="41"/>
      <c r="C49" s="75">
        <f>IF(ISBLANK('planning T2'!D18),"",'planning T2'!D18)</f>
      </c>
      <c r="D49" s="37" t="s">
        <v>29</v>
      </c>
      <c r="E49" s="76">
        <f>IF(ISBLANK('planning T2'!E18),"",'planning T2'!E18)</f>
      </c>
      <c r="F49" s="69" t="str">
        <f>'planning T2'!$F$9</f>
        <v>AVH PARIS</v>
      </c>
      <c r="G49" s="77"/>
      <c r="H49" s="77"/>
      <c r="I49" s="77"/>
      <c r="J49" s="117"/>
      <c r="K49" s="34"/>
      <c r="L49" s="34"/>
      <c r="M49" s="34"/>
    </row>
    <row r="50" spans="1:13" ht="15.75" customHeight="1">
      <c r="A50" s="69" t="str">
        <f>'planning T2'!$C$7</f>
        <v>ASAAS STRASBOURG</v>
      </c>
      <c r="B50" s="41"/>
      <c r="C50" s="75">
        <f>IF(ISBLANK('planning T2'!D19),"",'planning T2'!D19)</f>
      </c>
      <c r="D50" s="37" t="s">
        <v>29</v>
      </c>
      <c r="E50" s="76">
        <f>IF(ISBLANK('planning T2'!E19),"",'planning T2'!E19)</f>
      </c>
      <c r="F50" s="69" t="str">
        <f>'planning T2'!$F$10</f>
        <v>CST LAVAL</v>
      </c>
      <c r="G50" s="77"/>
      <c r="H50" s="77"/>
      <c r="I50" s="77"/>
      <c r="J50" s="117"/>
      <c r="K50" s="34"/>
      <c r="L50" s="34"/>
      <c r="M50" s="34"/>
    </row>
    <row r="51" spans="1:13" ht="15.75" customHeight="1">
      <c r="A51" s="69" t="str">
        <f>'planning T2'!$F$8</f>
        <v>GRENOBLE H.</v>
      </c>
      <c r="B51" s="41"/>
      <c r="C51" s="75">
        <f>IF(ISBLANK('planning T2'!D20),"",'planning T2'!D20)</f>
      </c>
      <c r="D51" s="37" t="s">
        <v>29</v>
      </c>
      <c r="E51" s="76">
        <f>IF(ISBLANK('planning T2'!E20),"",'planning T2'!E20)</f>
      </c>
      <c r="F51" s="69" t="str">
        <f>'planning T2'!$C$9</f>
        <v>CS AVH TOURS</v>
      </c>
      <c r="G51" s="77"/>
      <c r="H51" s="77"/>
      <c r="I51" s="77"/>
      <c r="J51" s="117"/>
      <c r="K51" s="34"/>
      <c r="L51" s="34"/>
      <c r="M51" s="34"/>
    </row>
    <row r="52" spans="1:13" ht="15.75" customHeight="1">
      <c r="A52" s="69" t="str">
        <f>'planning T2'!$F$9</f>
        <v>AVH PARIS</v>
      </c>
      <c r="B52" s="41"/>
      <c r="C52" s="75">
        <f>IF(ISBLANK('planning T2'!D21),"",'planning T2'!D21)</f>
      </c>
      <c r="D52" s="37" t="s">
        <v>29</v>
      </c>
      <c r="E52" s="76">
        <f>IF(ISBLANK('planning T2'!E21),"",'planning T2'!E21)</f>
      </c>
      <c r="F52" s="69" t="str">
        <f>'planning T2'!$F$7</f>
        <v>ASCCB BESANCON</v>
      </c>
      <c r="G52" s="77"/>
      <c r="H52" s="77"/>
      <c r="I52" s="77"/>
      <c r="J52" s="117"/>
      <c r="K52" s="34"/>
      <c r="L52" s="34"/>
      <c r="M52" s="34"/>
    </row>
    <row r="53" spans="1:13" ht="15.75" customHeight="1">
      <c r="A53" s="69" t="str">
        <f>'planning T2'!$F$10</f>
        <v>CST LAVAL</v>
      </c>
      <c r="B53" s="41"/>
      <c r="C53" s="75">
        <f>IF(ISBLANK('planning T2'!D22),"",'planning T2'!D22)</f>
      </c>
      <c r="D53" s="37" t="s">
        <v>29</v>
      </c>
      <c r="E53" s="76">
        <f>IF(ISBLANK('planning T2'!E22),"",'planning T2'!E22)</f>
      </c>
      <c r="F53" s="69" t="str">
        <f>'planning T2'!$C$8</f>
        <v>H. RENNES C.</v>
      </c>
      <c r="G53" s="77"/>
      <c r="H53" s="77"/>
      <c r="I53" s="77"/>
      <c r="J53" s="117"/>
      <c r="K53" s="34"/>
      <c r="L53" s="34"/>
      <c r="M53" s="34"/>
    </row>
    <row r="54" spans="1:13" ht="15.75" customHeight="1">
      <c r="A54" s="69" t="str">
        <f>'planning T2'!$C$9</f>
        <v>CS AVH TOURS</v>
      </c>
      <c r="B54" s="41"/>
      <c r="C54" s="75">
        <f>IF(ISBLANK('planning T2'!D23),"",'planning T2'!D23)</f>
      </c>
      <c r="D54" s="37" t="s">
        <v>29</v>
      </c>
      <c r="E54" s="76">
        <f>IF(ISBLANK('planning T2'!E23),"",'planning T2'!E23)</f>
      </c>
      <c r="F54" s="69" t="str">
        <f>'planning T2'!$C$7</f>
        <v>ASAAS STRASBOURG</v>
      </c>
      <c r="G54" s="77"/>
      <c r="H54" s="77"/>
      <c r="I54" s="77"/>
      <c r="J54" s="117"/>
      <c r="K54" s="34"/>
      <c r="L54" s="34"/>
      <c r="M54" s="34"/>
    </row>
    <row r="55" spans="1:13" ht="15.75" customHeight="1">
      <c r="A55" s="69" t="str">
        <f>'planning T2'!$F$7</f>
        <v>ASCCB BESANCON</v>
      </c>
      <c r="B55" s="41"/>
      <c r="C55" s="75">
        <f>IF(ISBLANK('planning T2'!D24),"",'planning T2'!D24)</f>
      </c>
      <c r="D55" s="37" t="s">
        <v>29</v>
      </c>
      <c r="E55" s="76">
        <f>IF(ISBLANK('planning T2'!E24),"",'planning T2'!E24)</f>
      </c>
      <c r="F55" s="69" t="str">
        <f>'planning T2'!$F$8</f>
        <v>GRENOBLE H.</v>
      </c>
      <c r="G55" s="77"/>
      <c r="H55" s="77"/>
      <c r="I55" s="77"/>
      <c r="J55" s="117"/>
      <c r="K55" s="34"/>
      <c r="L55" s="34"/>
      <c r="M55" s="34"/>
    </row>
    <row r="56" spans="1:13" ht="15.75" customHeight="1">
      <c r="A56" s="69" t="str">
        <f>'planning T2'!$F$9</f>
        <v>AVH PARIS</v>
      </c>
      <c r="B56" s="41"/>
      <c r="C56" s="75">
        <f>IF(ISBLANK('planning T2'!D25),"",'planning T2'!D25)</f>
      </c>
      <c r="D56" s="37" t="s">
        <v>29</v>
      </c>
      <c r="E56" s="76">
        <f>IF(ISBLANK('planning T2'!E25),"",'planning T2'!E25)</f>
      </c>
      <c r="F56" s="69" t="str">
        <f>'planning T2'!$F$10</f>
        <v>CST LAVAL</v>
      </c>
      <c r="G56" s="77"/>
      <c r="H56" s="77"/>
      <c r="I56" s="77"/>
      <c r="J56" s="117"/>
      <c r="K56" s="34"/>
      <c r="L56" s="34"/>
      <c r="M56" s="34"/>
    </row>
    <row r="57" spans="1:13" ht="15.75" customHeight="1">
      <c r="A57" s="69" t="str">
        <f>'planning T2'!$C$8</f>
        <v>H. RENNES C.</v>
      </c>
      <c r="B57" s="41"/>
      <c r="C57" s="75">
        <f>IF(ISBLANK('planning T2'!D26),"",'planning T2'!D26)</f>
      </c>
      <c r="D57" s="37" t="s">
        <v>29</v>
      </c>
      <c r="E57" s="76">
        <f>IF(ISBLANK('planning T2'!E26),"",'planning T2'!E26)</f>
      </c>
      <c r="F57" s="69" t="str">
        <f>'planning T2'!$C$9</f>
        <v>CS AVH TOURS</v>
      </c>
      <c r="G57" s="77"/>
      <c r="H57" s="77"/>
      <c r="I57" s="77"/>
      <c r="J57" s="117"/>
      <c r="K57" s="34"/>
      <c r="L57" s="34"/>
      <c r="M57" s="34"/>
    </row>
    <row r="58" spans="1:13" ht="15.75" customHeight="1">
      <c r="A58" s="69" t="str">
        <f>'planning T2'!$F$8</f>
        <v>GRENOBLE H.</v>
      </c>
      <c r="B58" s="118"/>
      <c r="C58" s="78">
        <f>IF(ISBLANK('planning T2'!D27),"",'planning T2'!D27)</f>
      </c>
      <c r="D58" s="45" t="s">
        <v>29</v>
      </c>
      <c r="E58" s="79">
        <f>IF(ISBLANK('planning T2'!E27),"",'planning T2'!E27)</f>
      </c>
      <c r="F58" s="69" t="str">
        <f>'planning T2'!$C$7</f>
        <v>ASAAS STRASBOURG</v>
      </c>
      <c r="G58" s="80"/>
      <c r="H58" s="80"/>
      <c r="I58" s="80"/>
      <c r="J58" s="119"/>
      <c r="K58" s="34"/>
      <c r="L58" s="34"/>
      <c r="M58" s="34"/>
    </row>
    <row r="59" spans="1:13" ht="49.5" customHeight="1">
      <c r="A59" s="168" t="s">
        <v>42</v>
      </c>
      <c r="B59" s="162"/>
      <c r="C59" s="162"/>
      <c r="D59" s="162"/>
      <c r="E59" s="162"/>
      <c r="F59" s="162"/>
      <c r="G59" s="162"/>
      <c r="H59" s="162"/>
      <c r="I59" s="162"/>
      <c r="J59" s="162"/>
      <c r="K59" s="14"/>
      <c r="L59" s="14"/>
      <c r="M59" s="14"/>
    </row>
    <row r="60" spans="1:13" ht="30" customHeight="1">
      <c r="A60" s="120" t="s">
        <v>31</v>
      </c>
      <c r="B60" s="121" t="s">
        <v>32</v>
      </c>
      <c r="C60" s="122" t="s">
        <v>33</v>
      </c>
      <c r="D60" s="122" t="s">
        <v>34</v>
      </c>
      <c r="E60" s="122" t="s">
        <v>35</v>
      </c>
      <c r="F60" s="122" t="s">
        <v>36</v>
      </c>
      <c r="G60" s="122" t="s">
        <v>37</v>
      </c>
      <c r="H60" s="122" t="s">
        <v>38</v>
      </c>
      <c r="I60" s="122" t="s">
        <v>39</v>
      </c>
      <c r="J60" s="123" t="s">
        <v>40</v>
      </c>
      <c r="K60" s="34"/>
      <c r="L60" s="34"/>
      <c r="M60" s="34"/>
    </row>
    <row r="61" spans="1:13" ht="15" customHeight="1">
      <c r="A61" s="69" t="str">
        <f>'planning T2'!$F$9</f>
        <v>AVH PARIS</v>
      </c>
      <c r="B61" s="101">
        <f>'points T2'!$S$15</f>
      </c>
      <c r="C61" s="105">
        <f aca="true" t="shared" si="4" ref="C61:C67">SUM(D61:F61)</f>
        <v>0</v>
      </c>
      <c r="D61" s="102">
        <f>IF('points T2'!$S$7=2,1,0)+IF('points T2'!$S$8=2,1,0)+IF('points T2'!$S$9=2,1,0)+IF('points T2'!$S$10=2,1,0)+IF('points T2'!$S$11=2,1,0)+IF('points T2'!$S$12=2,1,0)</f>
        <v>0</v>
      </c>
      <c r="E61" s="102">
        <f>IF('points T2'!$S$7=1,1,0)+IF('points T2'!$S$8=1,1,0)+IF('points T2'!$S$9=1,1,0)+IF('points T2'!$S$10=1,1,0)+IF('points T2'!$S$11=1,1,0)+IF('points T2'!$S$12=1,1,0)</f>
        <v>0</v>
      </c>
      <c r="F61" s="102">
        <f>IF('points T2'!$S$7=0,1,0)+IF('points T2'!$S$8=0,1,0)+IF('points T2'!$S$9=0,1,0)+IF('points T2'!$S$10=0,1,0)+IF('points T2'!$S$11=0,1,0)+IF('points T2'!$S$12=0,1,0)</f>
        <v>0</v>
      </c>
      <c r="G61" s="101">
        <f>'points T2'!$Q$15</f>
      </c>
      <c r="H61" s="101">
        <f>'points T2'!$R$15</f>
      </c>
      <c r="I61" s="106" t="e">
        <f aca="true" t="shared" si="5" ref="I61:I67">G61-H61</f>
        <v>#VALUE!</v>
      </c>
      <c r="J61" s="107" t="e">
        <f aca="true" t="shared" si="6" ref="J61:J67">G61/H61</f>
        <v>#VALUE!</v>
      </c>
      <c r="K61" s="34"/>
      <c r="L61" s="34"/>
      <c r="M61" s="34"/>
    </row>
    <row r="62" spans="1:13" ht="15" customHeight="1">
      <c r="A62" s="69" t="str">
        <f>'planning T2'!$C$8</f>
        <v>H. RENNES C.</v>
      </c>
      <c r="B62" s="101">
        <f>'points T2'!$J$15</f>
      </c>
      <c r="C62" s="108">
        <f t="shared" si="4"/>
        <v>0</v>
      </c>
      <c r="D62" s="102">
        <f>IF('points T2'!$J$7=2,1,0)+IF('points T2'!$J$8=2,1,0)+IF('points T2'!$J$9=2,1,0)+IF('points T2'!$J$10=2,1,0)+IF('points T2'!$J$11=2,1,0)+IF('points T2'!$J$12=2,1,0)</f>
        <v>0</v>
      </c>
      <c r="E62" s="102">
        <f>IF('points T2'!$J$7=1,1,0)+IF('points T2'!$J$8=1,1,0)+IF('points T2'!$J$9=1,1,0)+IF('points T2'!$J$10=1,1,0)+IF('points T2'!$J$11=1,1,0)+IF('points T2'!$J$12=1,1,0)</f>
        <v>0</v>
      </c>
      <c r="F62" s="102">
        <f>IF('points T2'!$J$7=0,1,0)+IF('points T2'!$J$8=0,1,0)+IF('points T2'!$J$9=0,1,0)+IF('points T2'!$J$10=0,1,0)+IF('points T2'!$J$11=0,1,0)+IF('points T2'!$J$12=0,1,0)</f>
        <v>0</v>
      </c>
      <c r="G62" s="101">
        <f>'points T2'!$H$15</f>
      </c>
      <c r="H62" s="101">
        <f>'points T2'!$I$15</f>
      </c>
      <c r="I62" s="109" t="e">
        <f t="shared" si="5"/>
        <v>#VALUE!</v>
      </c>
      <c r="J62" s="110" t="e">
        <f t="shared" si="6"/>
        <v>#VALUE!</v>
      </c>
      <c r="K62" s="34"/>
      <c r="L62" s="34"/>
      <c r="M62" s="34"/>
    </row>
    <row r="63" spans="1:13" ht="15" customHeight="1">
      <c r="A63" s="69" t="str">
        <f>'planning T2'!$C$7</f>
        <v>ASAAS STRASBOURG</v>
      </c>
      <c r="B63" s="101">
        <f>'points T2'!$G$15</f>
      </c>
      <c r="C63" s="105">
        <f t="shared" si="4"/>
        <v>0</v>
      </c>
      <c r="D63" s="102">
        <f>IF('points T2'!$G$7=2,1,0)+IF('points T2'!$G$8=2,1,0)+IF('points T2'!$G$9=2,1,0)+IF('points T2'!$G$10=2,1,0)+IF('points T2'!$G$11=2,1,0)+IF('points T2'!$G$12=2,1,0)</f>
        <v>0</v>
      </c>
      <c r="E63" s="102">
        <f>IF('points T2'!$G$7=1,1,0)+IF('points T2'!$G$8=1,1,0)+IF('points T2'!$G$9=1,1,0)+IF('points T2'!$G$10=1,1,0)+IF('points T2'!$G$11=1,1,0)+IF('points T2'!$G$12=1,1,0)</f>
        <v>0</v>
      </c>
      <c r="F63" s="102">
        <f>IF('points T2'!$G$7=0,1,0)+IF('points T2'!$G$8=0,1,0)+IF('points T2'!$G$9=0,1,0)+IF('points T2'!$G$10=0,1,0)+IF('points T2'!$G$11=0,1,0)+IF('points T2'!$G$12=0,1,0)</f>
        <v>0</v>
      </c>
      <c r="G63" s="101">
        <f>'points T2'!$E$15</f>
      </c>
      <c r="H63" s="101">
        <f>'points T2'!$F$15</f>
      </c>
      <c r="I63" s="106" t="e">
        <f t="shared" si="5"/>
        <v>#VALUE!</v>
      </c>
      <c r="J63" s="107" t="e">
        <f t="shared" si="6"/>
        <v>#VALUE!</v>
      </c>
      <c r="K63" s="34"/>
      <c r="L63" s="34"/>
      <c r="M63" s="34"/>
    </row>
    <row r="64" spans="1:13" ht="15" customHeight="1">
      <c r="A64" s="69" t="str">
        <f>'planning T2'!$F$8</f>
        <v>GRENOBLE H.</v>
      </c>
      <c r="B64" s="101">
        <f>'points T2'!$P$15</f>
      </c>
      <c r="C64" s="105">
        <f t="shared" si="4"/>
        <v>0</v>
      </c>
      <c r="D64" s="102">
        <f>IF('points T2'!$P$7=2,1,0)+IF('points T2'!$P$8=2,1,0)+IF('points T2'!$P$9=2,1,0)+IF('points T2'!$P$10=2,1,0)+IF('points T2'!$P$11=2,1,0)+IF('points T2'!$P$12=2,1,0)</f>
        <v>0</v>
      </c>
      <c r="E64" s="102">
        <f>IF('points T2'!$P$7=1,1,0)+IF('points T2'!$P$8=1,1,0)+IF('points T2'!$P$9=1,1,0)+IF('points T2'!$P$10=1,1,0)+IF('points T2'!$P$11=1,1,0)+IF('points T2'!$P$12=1,1,0)</f>
        <v>0</v>
      </c>
      <c r="F64" s="102">
        <f>IF('points T2'!$P$7=0,1,0)+IF('points T2'!$P$8=0,1,0)+IF('points T2'!$P$9=0,1,0)+IF('points T2'!$P$10=0,1,0)+IF('points T2'!$P$11=0,1,0)+IF('points T2'!$P$12=0,1,0)</f>
        <v>0</v>
      </c>
      <c r="G64" s="101">
        <f>'points T2'!$N$15</f>
      </c>
      <c r="H64" s="101">
        <f>'points T2'!$O$15</f>
      </c>
      <c r="I64" s="106" t="e">
        <f t="shared" si="5"/>
        <v>#VALUE!</v>
      </c>
      <c r="J64" s="107" t="e">
        <f t="shared" si="6"/>
        <v>#VALUE!</v>
      </c>
      <c r="K64" s="34"/>
      <c r="L64" s="34"/>
      <c r="M64" s="34"/>
    </row>
    <row r="65" spans="1:13" ht="15" customHeight="1">
      <c r="A65" s="69" t="str">
        <f>'planning T2'!$F$7</f>
        <v>ASCCB BESANCON</v>
      </c>
      <c r="B65" s="101">
        <f>'points T2'!$M$15</f>
      </c>
      <c r="C65" s="105">
        <f t="shared" si="4"/>
        <v>0</v>
      </c>
      <c r="D65" s="102">
        <f>IF('points T2'!$M$7=2,1,0)+IF('points T2'!$M$8=2,1,0)+IF('points T2'!$M$9=2,1,0)+IF('points T2'!$M$10=2,1,0)+IF('points T2'!$M$11=2,1,0)+IF('points T2'!$M$12=2,1,0)</f>
        <v>0</v>
      </c>
      <c r="E65" s="102">
        <f>IF('points T2'!$M$7=1,1,0)+IF('points T2'!$M$8=1,1,0)+IF('points T2'!$M$9=1,1,0)+IF('points T2'!$M$10=1,1,0)+IF('points T2'!$M$11=1,1,0)+IF('points T2'!$M$12=1,1,0)</f>
        <v>0</v>
      </c>
      <c r="F65" s="102">
        <f>IF('points T2'!$M$7=0,1,0)+IF('points T2'!$M$8=0,1,0)+IF('points T2'!$M$9=0,1,0)+IF('points T2'!$M$10=0,1,0)+IF('points T2'!$M$11=0,1,0)+IF('points T2'!$M$12=0,1,0)</f>
        <v>0</v>
      </c>
      <c r="G65" s="101">
        <f>'points T2'!$K$15</f>
      </c>
      <c r="H65" s="101">
        <f>'points T2'!$L$15</f>
      </c>
      <c r="I65" s="106" t="e">
        <f t="shared" si="5"/>
        <v>#VALUE!</v>
      </c>
      <c r="J65" s="107" t="e">
        <f t="shared" si="6"/>
        <v>#VALUE!</v>
      </c>
      <c r="K65" s="34"/>
      <c r="L65" s="34"/>
      <c r="M65" s="34"/>
    </row>
    <row r="66" spans="1:13" ht="15" customHeight="1">
      <c r="A66" s="69" t="str">
        <f>'planning T2'!$C$9</f>
        <v>CS AVH TOURS</v>
      </c>
      <c r="B66" s="101">
        <f>'points T2'!$D$15</f>
      </c>
      <c r="C66" s="105">
        <f t="shared" si="4"/>
        <v>0</v>
      </c>
      <c r="D66" s="102">
        <f>IF('points T2'!$D$7=2,1,0)+IF('points T2'!$D$8=2,1,0)+IF('points T2'!$D$9=2,1,0)+IF('points T2'!$D$10=2,1,0)+IF('points T2'!$D$11=2,1,0)+IF('points T2'!$D$12=2,1,0)</f>
        <v>0</v>
      </c>
      <c r="E66" s="102">
        <f>IF('points T2'!$D$7=1,1,0)+IF('points T2'!$D$8=1,1,0)+IF('points T2'!$D$9=1,1,0)+IF('points T2'!$D$10=1,1,0)+IF('points T2'!$D$11=1,1,0)+IF('points T2'!$D$12=1,1,0)</f>
        <v>0</v>
      </c>
      <c r="F66" s="102">
        <f>IF('points T2'!$D$7=0,1,0)+IF('points T2'!$D$8=0,1,0)+IF('points T2'!$D$9=0,1,0)+IF('points T2'!$D$10=0,1,0)+IF('points T2'!$D$11=0,1,0)+IF('points T2'!$D$12=0,1,0)</f>
        <v>0</v>
      </c>
      <c r="G66" s="101">
        <f>'points T2'!$B$15</f>
      </c>
      <c r="H66" s="101">
        <f>'points T2'!$C$15</f>
      </c>
      <c r="I66" s="106" t="e">
        <f t="shared" si="5"/>
        <v>#VALUE!</v>
      </c>
      <c r="J66" s="107" t="e">
        <f t="shared" si="6"/>
        <v>#VALUE!</v>
      </c>
      <c r="K66" s="34"/>
      <c r="L66" s="34"/>
      <c r="M66" s="34"/>
    </row>
    <row r="67" spans="1:13" ht="15" customHeight="1">
      <c r="A67" s="69" t="str">
        <f>'planning T2'!$F$10</f>
        <v>CST LAVAL</v>
      </c>
      <c r="B67" s="101">
        <f>'points T2'!$V$15</f>
      </c>
      <c r="C67" s="102">
        <f t="shared" si="4"/>
        <v>0</v>
      </c>
      <c r="D67" s="102">
        <f>IF('points T2'!$V$7=2,1,0)+IF('points T2'!$V$8=2,1,0)+IF('points T2'!$V$9=2,1,0)+IF('points T2'!$V$10=2,1,0)+IF('points T2'!$V$11=2,1,0)+IF('points T2'!$V$12=2,1,0)</f>
        <v>0</v>
      </c>
      <c r="E67" s="102">
        <f>IF('points T2'!$V$7=1,1,0)+IF('points T2'!$V$8=1,1,0)+IF('points T2'!$V$9=1,1,0)+IF('points T2'!$V$10=1,1,0)+IF('points T2'!$V$11=1,1,0)+IF('points T2'!$V$12=1,1,0)</f>
        <v>0</v>
      </c>
      <c r="F67" s="102">
        <f>IF('points T2'!$V$7=0,1,0)+IF('points T2'!$V$8=0,1,0)+IF('points T2'!$V$9=0,1,0)+IF('points T2'!$V$10=0,1,0)+IF('points T2'!$V$11=0,1,0)+IF('points T2'!$V$12=0,1,0)</f>
        <v>0</v>
      </c>
      <c r="G67" s="101">
        <f>'points T2'!$T$15</f>
      </c>
      <c r="H67" s="101">
        <f>'points T2'!$U$15</f>
      </c>
      <c r="I67" s="103" t="e">
        <f t="shared" si="5"/>
        <v>#VALUE!</v>
      </c>
      <c r="J67" s="104" t="e">
        <f t="shared" si="6"/>
        <v>#VALUE!</v>
      </c>
      <c r="K67" s="34"/>
      <c r="L67" s="34"/>
      <c r="M67" s="34"/>
    </row>
    <row r="68" spans="1:13" ht="15" customHeight="1">
      <c r="A68" s="124" t="s">
        <v>41</v>
      </c>
      <c r="B68" s="125">
        <f aca="true" t="shared" si="7" ref="B68:I68">SUM(B61:B67)</f>
        <v>0</v>
      </c>
      <c r="C68" s="126">
        <f t="shared" si="7"/>
        <v>0</v>
      </c>
      <c r="D68" s="126">
        <f t="shared" si="7"/>
        <v>0</v>
      </c>
      <c r="E68" s="126">
        <f t="shared" si="7"/>
        <v>0</v>
      </c>
      <c r="F68" s="126">
        <f t="shared" si="7"/>
        <v>0</v>
      </c>
      <c r="G68" s="126">
        <f t="shared" si="7"/>
        <v>0</v>
      </c>
      <c r="H68" s="126">
        <f t="shared" si="7"/>
        <v>0</v>
      </c>
      <c r="I68" s="127" t="e">
        <f t="shared" si="7"/>
        <v>#VALUE!</v>
      </c>
      <c r="J68" s="126"/>
      <c r="K68" s="34"/>
      <c r="L68" s="34"/>
      <c r="M68" s="34"/>
    </row>
    <row r="69" spans="1:13" ht="61.5" customHeight="1">
      <c r="A69" s="166" t="str">
        <f>'planning T1'!A1:G1</f>
        <v>CHALLENGE NATIONAL DE TORBALL UNADEV - ANTHV 2016-2017</v>
      </c>
      <c r="B69" s="149"/>
      <c r="C69" s="149"/>
      <c r="D69" s="149"/>
      <c r="E69" s="149"/>
      <c r="F69" s="149"/>
      <c r="G69" s="149"/>
      <c r="H69" s="149"/>
      <c r="I69" s="149"/>
      <c r="J69" s="149"/>
      <c r="K69" s="14"/>
      <c r="L69" s="14"/>
      <c r="M69" s="14"/>
    </row>
    <row r="70" spans="1:13" ht="15" customHeight="1">
      <c r="A70" s="164" t="str">
        <f>'planning T1'!A2:G2</f>
        <v>Niveau 2 Masculin</v>
      </c>
      <c r="B70" s="162"/>
      <c r="C70" s="162"/>
      <c r="D70" s="162"/>
      <c r="E70" s="162"/>
      <c r="F70" s="162"/>
      <c r="G70" s="162"/>
      <c r="H70" s="162"/>
      <c r="I70" s="162"/>
      <c r="J70" s="162"/>
      <c r="K70" s="34"/>
      <c r="L70" s="34"/>
      <c r="M70" s="34"/>
    </row>
    <row r="71" spans="1:13" ht="99.75" customHeight="1">
      <c r="A71" s="167" t="s">
        <v>43</v>
      </c>
      <c r="B71" s="155"/>
      <c r="C71" s="155"/>
      <c r="D71" s="155"/>
      <c r="E71" s="155"/>
      <c r="F71" s="155"/>
      <c r="G71" s="155"/>
      <c r="H71" s="155"/>
      <c r="I71" s="155"/>
      <c r="J71" s="155"/>
      <c r="K71" s="88"/>
      <c r="L71" s="88"/>
      <c r="M71" s="88"/>
    </row>
    <row r="72" spans="1:13" ht="30" customHeight="1">
      <c r="A72" s="120" t="s">
        <v>31</v>
      </c>
      <c r="B72" s="121" t="s">
        <v>32</v>
      </c>
      <c r="C72" s="122" t="s">
        <v>33</v>
      </c>
      <c r="D72" s="122" t="s">
        <v>34</v>
      </c>
      <c r="E72" s="122" t="s">
        <v>35</v>
      </c>
      <c r="F72" s="122" t="s">
        <v>36</v>
      </c>
      <c r="G72" s="122" t="s">
        <v>37</v>
      </c>
      <c r="H72" s="122" t="s">
        <v>38</v>
      </c>
      <c r="I72" s="122" t="s">
        <v>39</v>
      </c>
      <c r="J72" s="123" t="s">
        <v>40</v>
      </c>
      <c r="K72" s="34"/>
      <c r="L72" s="34"/>
      <c r="M72" s="34"/>
    </row>
    <row r="73" spans="1:13" ht="21.75" customHeight="1">
      <c r="A73" s="69" t="str">
        <f>'planning T2'!$F$9</f>
        <v>AVH PARIS</v>
      </c>
      <c r="B73" s="128" t="e">
        <f aca="true" t="shared" si="8" ref="B73:B79">B27+B61</f>
        <v>#VALUE!</v>
      </c>
      <c r="C73" s="105">
        <f aca="true" t="shared" si="9" ref="C73:C79">SUM(D73:F73)</f>
        <v>6</v>
      </c>
      <c r="D73" s="105">
        <f aca="true" t="shared" si="10" ref="D73:H79">D27+D61</f>
        <v>3</v>
      </c>
      <c r="E73" s="105">
        <f t="shared" si="10"/>
        <v>2</v>
      </c>
      <c r="F73" s="105">
        <f t="shared" si="10"/>
        <v>1</v>
      </c>
      <c r="G73" s="106" t="e">
        <f t="shared" si="10"/>
        <v>#VALUE!</v>
      </c>
      <c r="H73" s="106" t="e">
        <f t="shared" si="10"/>
        <v>#VALUE!</v>
      </c>
      <c r="I73" s="106" t="e">
        <f aca="true" t="shared" si="11" ref="I73:I79">G73-H73</f>
        <v>#VALUE!</v>
      </c>
      <c r="J73" s="107" t="e">
        <f aca="true" t="shared" si="12" ref="J73:J79">G73/H73</f>
        <v>#VALUE!</v>
      </c>
      <c r="K73" s="34"/>
      <c r="L73" s="34"/>
      <c r="M73" s="34"/>
    </row>
    <row r="74" spans="1:13" ht="21.75" customHeight="1">
      <c r="A74" s="69" t="str">
        <f>'planning T2'!$C$8</f>
        <v>H. RENNES C.</v>
      </c>
      <c r="B74" s="128" t="e">
        <f t="shared" si="8"/>
        <v>#VALUE!</v>
      </c>
      <c r="C74" s="105">
        <f t="shared" si="9"/>
        <v>6</v>
      </c>
      <c r="D74" s="105">
        <f t="shared" si="10"/>
        <v>3</v>
      </c>
      <c r="E74" s="105">
        <f t="shared" si="10"/>
        <v>0</v>
      </c>
      <c r="F74" s="105">
        <f t="shared" si="10"/>
        <v>3</v>
      </c>
      <c r="G74" s="106" t="e">
        <f t="shared" si="10"/>
        <v>#VALUE!</v>
      </c>
      <c r="H74" s="106" t="e">
        <f t="shared" si="10"/>
        <v>#VALUE!</v>
      </c>
      <c r="I74" s="106" t="e">
        <f t="shared" si="11"/>
        <v>#VALUE!</v>
      </c>
      <c r="J74" s="107" t="e">
        <f t="shared" si="12"/>
        <v>#VALUE!</v>
      </c>
      <c r="K74" s="34"/>
      <c r="L74" s="34"/>
      <c r="M74" s="34"/>
    </row>
    <row r="75" spans="1:13" ht="21.75" customHeight="1">
      <c r="A75" s="69" t="str">
        <f>'planning T2'!$C$7</f>
        <v>ASAAS STRASBOURG</v>
      </c>
      <c r="B75" s="128" t="e">
        <f t="shared" si="8"/>
        <v>#VALUE!</v>
      </c>
      <c r="C75" s="105">
        <f t="shared" si="9"/>
        <v>6</v>
      </c>
      <c r="D75" s="105">
        <f t="shared" si="10"/>
        <v>4</v>
      </c>
      <c r="E75" s="105">
        <f t="shared" si="10"/>
        <v>0</v>
      </c>
      <c r="F75" s="105">
        <f t="shared" si="10"/>
        <v>2</v>
      </c>
      <c r="G75" s="106" t="e">
        <f t="shared" si="10"/>
        <v>#VALUE!</v>
      </c>
      <c r="H75" s="106" t="e">
        <f t="shared" si="10"/>
        <v>#VALUE!</v>
      </c>
      <c r="I75" s="106" t="e">
        <f t="shared" si="11"/>
        <v>#VALUE!</v>
      </c>
      <c r="J75" s="107" t="e">
        <f t="shared" si="12"/>
        <v>#VALUE!</v>
      </c>
      <c r="K75" s="34"/>
      <c r="L75" s="34"/>
      <c r="M75" s="34"/>
    </row>
    <row r="76" spans="1:13" ht="21.75" customHeight="1">
      <c r="A76" s="69" t="str">
        <f>'planning T2'!$F$8</f>
        <v>GRENOBLE H.</v>
      </c>
      <c r="B76" s="128" t="e">
        <f t="shared" si="8"/>
        <v>#VALUE!</v>
      </c>
      <c r="C76" s="105">
        <f t="shared" si="9"/>
        <v>6</v>
      </c>
      <c r="D76" s="105">
        <f t="shared" si="10"/>
        <v>2</v>
      </c>
      <c r="E76" s="129">
        <f t="shared" si="10"/>
        <v>1</v>
      </c>
      <c r="F76" s="105">
        <f t="shared" si="10"/>
        <v>3</v>
      </c>
      <c r="G76" s="106" t="e">
        <f t="shared" si="10"/>
        <v>#VALUE!</v>
      </c>
      <c r="H76" s="106" t="e">
        <f t="shared" si="10"/>
        <v>#VALUE!</v>
      </c>
      <c r="I76" s="106" t="e">
        <f t="shared" si="11"/>
        <v>#VALUE!</v>
      </c>
      <c r="J76" s="107" t="e">
        <f t="shared" si="12"/>
        <v>#VALUE!</v>
      </c>
      <c r="K76" s="34"/>
      <c r="L76" s="34"/>
      <c r="M76" s="34"/>
    </row>
    <row r="77" spans="1:13" ht="21.75" customHeight="1">
      <c r="A77" s="69" t="str">
        <f>'planning T2'!$F$7</f>
        <v>ASCCB BESANCON</v>
      </c>
      <c r="B77" s="128" t="e">
        <f t="shared" si="8"/>
        <v>#VALUE!</v>
      </c>
      <c r="C77" s="105">
        <f t="shared" si="9"/>
        <v>6</v>
      </c>
      <c r="D77" s="105">
        <f t="shared" si="10"/>
        <v>3</v>
      </c>
      <c r="E77" s="105">
        <f t="shared" si="10"/>
        <v>0</v>
      </c>
      <c r="F77" s="105">
        <f t="shared" si="10"/>
        <v>3</v>
      </c>
      <c r="G77" s="106" t="e">
        <f t="shared" si="10"/>
        <v>#VALUE!</v>
      </c>
      <c r="H77" s="106" t="e">
        <f t="shared" si="10"/>
        <v>#VALUE!</v>
      </c>
      <c r="I77" s="106" t="e">
        <f t="shared" si="11"/>
        <v>#VALUE!</v>
      </c>
      <c r="J77" s="107" t="e">
        <f t="shared" si="12"/>
        <v>#VALUE!</v>
      </c>
      <c r="K77" s="34"/>
      <c r="L77" s="34"/>
      <c r="M77" s="34"/>
    </row>
    <row r="78" spans="1:13" ht="21.75" customHeight="1">
      <c r="A78" s="69" t="str">
        <f>'planning T2'!$C$9</f>
        <v>CS AVH TOURS</v>
      </c>
      <c r="B78" s="128" t="e">
        <f t="shared" si="8"/>
        <v>#VALUE!</v>
      </c>
      <c r="C78" s="105">
        <f t="shared" si="9"/>
        <v>6</v>
      </c>
      <c r="D78" s="105">
        <f t="shared" si="10"/>
        <v>3</v>
      </c>
      <c r="E78" s="105">
        <f t="shared" si="10"/>
        <v>1</v>
      </c>
      <c r="F78" s="105">
        <f t="shared" si="10"/>
        <v>2</v>
      </c>
      <c r="G78" s="106" t="e">
        <f t="shared" si="10"/>
        <v>#VALUE!</v>
      </c>
      <c r="H78" s="106" t="e">
        <f t="shared" si="10"/>
        <v>#VALUE!</v>
      </c>
      <c r="I78" s="106" t="e">
        <f t="shared" si="11"/>
        <v>#VALUE!</v>
      </c>
      <c r="J78" s="107" t="e">
        <f t="shared" si="12"/>
        <v>#VALUE!</v>
      </c>
      <c r="K78" s="34"/>
      <c r="L78" s="34"/>
      <c r="M78" s="34"/>
    </row>
    <row r="79" spans="1:13" ht="21.75" customHeight="1">
      <c r="A79" s="69" t="str">
        <f>'planning T2'!$F$10</f>
        <v>CST LAVAL</v>
      </c>
      <c r="B79" s="128" t="e">
        <f t="shared" si="8"/>
        <v>#VALUE!</v>
      </c>
      <c r="C79" s="105">
        <f t="shared" si="9"/>
        <v>6</v>
      </c>
      <c r="D79" s="105">
        <f t="shared" si="10"/>
        <v>1</v>
      </c>
      <c r="E79" s="129">
        <f t="shared" si="10"/>
        <v>0</v>
      </c>
      <c r="F79" s="105">
        <f t="shared" si="10"/>
        <v>5</v>
      </c>
      <c r="G79" s="106" t="e">
        <f t="shared" si="10"/>
        <v>#VALUE!</v>
      </c>
      <c r="H79" s="106" t="e">
        <f t="shared" si="10"/>
        <v>#VALUE!</v>
      </c>
      <c r="I79" s="106" t="e">
        <f t="shared" si="11"/>
        <v>#VALUE!</v>
      </c>
      <c r="J79" s="107" t="e">
        <f t="shared" si="12"/>
        <v>#VALUE!</v>
      </c>
      <c r="K79" s="34"/>
      <c r="L79" s="34"/>
      <c r="M79" s="34"/>
    </row>
    <row r="80" spans="1:13" ht="21.75" customHeight="1">
      <c r="A80" s="130" t="s">
        <v>41</v>
      </c>
      <c r="B80" s="125" t="e">
        <f aca="true" t="shared" si="13" ref="B80:I80">SUM(B73:B79)</f>
        <v>#VALUE!</v>
      </c>
      <c r="C80" s="126">
        <f t="shared" si="13"/>
        <v>42</v>
      </c>
      <c r="D80" s="126">
        <f t="shared" si="13"/>
        <v>19</v>
      </c>
      <c r="E80" s="126">
        <f t="shared" si="13"/>
        <v>4</v>
      </c>
      <c r="F80" s="126">
        <f t="shared" si="13"/>
        <v>19</v>
      </c>
      <c r="G80" s="127" t="e">
        <f t="shared" si="13"/>
        <v>#VALUE!</v>
      </c>
      <c r="H80" s="127" t="e">
        <f t="shared" si="13"/>
        <v>#VALUE!</v>
      </c>
      <c r="I80" s="127" t="e">
        <f t="shared" si="13"/>
        <v>#VALUE!</v>
      </c>
      <c r="J80" s="126"/>
      <c r="K80" s="34"/>
      <c r="L80" s="34"/>
      <c r="M80" s="34"/>
    </row>
    <row r="81" spans="1:13" ht="21.75" customHeight="1">
      <c r="A81" s="34"/>
      <c r="B81" s="34"/>
      <c r="C81" s="34"/>
      <c r="D81" s="34"/>
      <c r="E81" s="34"/>
      <c r="F81" s="34"/>
      <c r="G81" s="34"/>
      <c r="H81" s="34"/>
      <c r="I81" s="34"/>
      <c r="J81" s="34"/>
      <c r="K81" s="34"/>
      <c r="L81" s="34"/>
      <c r="M81" s="34"/>
    </row>
    <row r="82" ht="21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</sheetData>
  <sheetProtection/>
  <mergeCells count="11">
    <mergeCell ref="A1:J1"/>
    <mergeCell ref="A2:J2"/>
    <mergeCell ref="A3:J3"/>
    <mergeCell ref="A69:J69"/>
    <mergeCell ref="A59:J59"/>
    <mergeCell ref="A71:J71"/>
    <mergeCell ref="A70:J70"/>
    <mergeCell ref="A36:J36"/>
    <mergeCell ref="A37:J37"/>
    <mergeCell ref="A35:J35"/>
    <mergeCell ref="A25:J2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Rignault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Vincent Rignault</dc:creator>
  <cp:keywords/>
  <dc:description/>
  <cp:lastModifiedBy>ADAM</cp:lastModifiedBy>
  <cp:lastPrinted>2003-12-01T12:41:59Z</cp:lastPrinted>
  <dcterms:created xsi:type="dcterms:W3CDTF">2003-05-02T15:02:09Z</dcterms:created>
  <dcterms:modified xsi:type="dcterms:W3CDTF">2017-04-20T13:25:39Z</dcterms:modified>
  <cp:category/>
  <cp:version/>
  <cp:contentType/>
  <cp:contentStatus/>
</cp:coreProperties>
</file>